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fileSharing readOnlyRecommended="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mm-my.sharepoint.com/personal/jbell4_unm_edu/Documents/Appropriations Spring 2022/"/>
    </mc:Choice>
  </mc:AlternateContent>
  <xr:revisionPtr revIDLastSave="0" documentId="8_{88964586-FC7D-CA48-A3A6-ED2A40EB85D3}" xr6:coauthVersionLast="47" xr6:coauthVersionMax="47" xr10:uidLastSave="{00000000-0000-0000-0000-000000000000}"/>
  <bookViews>
    <workbookView xWindow="0" yWindow="460" windowWidth="28800" windowHeight="16600" activeTab="3" xr2:uid="{00000000-000D-0000-FFFF-FFFF00000000}"/>
  </bookViews>
  <sheets>
    <sheet name="Process Information" sheetId="11" r:id="rId1"/>
    <sheet name="Schedule" sheetId="14" r:id="rId2"/>
    <sheet name="Questionaire (required)" sheetId="1" r:id="rId3"/>
    <sheet name="Detail pg. 1 (required)" sheetId="4" r:id="rId4"/>
    <sheet name="Categories" sheetId="2" state="hidden" r:id="rId5"/>
    <sheet name="Sheet3" sheetId="3" state="hidden" r:id="rId6"/>
    <sheet name="Detail pg2" sheetId="17" r:id="rId7"/>
    <sheet name="Standing Rules" sheetId="5" r:id="rId8"/>
    <sheet name="Sponsoring Senators" sheetId="19" r:id="rId9"/>
  </sheets>
  <definedNames>
    <definedName name="_xlnm.Print_Area" localSheetId="3">'Detail pg. 1 (required)'!$A$2:$P$82</definedName>
    <definedName name="_xlnm.Print_Area" localSheetId="6">'Detail pg2'!$A$2:$P$83</definedName>
    <definedName name="_xlnm.Print_Area" localSheetId="2">'Questionaire (required)'!$A$7:$N$75</definedName>
    <definedName name="_xlnm.Print_Area" localSheetId="7">'Standing Rules'!$A$1:$D$36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7" i="4" l="1"/>
  <c r="M64" i="17" l="1"/>
  <c r="O64" i="17" s="1"/>
  <c r="M57" i="17"/>
  <c r="O57" i="17" s="1"/>
  <c r="M50" i="17"/>
  <c r="O50" i="17" s="1"/>
  <c r="M43" i="17"/>
  <c r="O43" i="17" s="1"/>
  <c r="M36" i="17"/>
  <c r="O36" i="17" s="1"/>
  <c r="M29" i="17"/>
  <c r="O29" i="17" s="1"/>
  <c r="M22" i="17"/>
  <c r="O22" i="17" s="1"/>
  <c r="M15" i="17"/>
  <c r="O15" i="17" s="1"/>
  <c r="M8" i="17"/>
  <c r="O8" i="17" s="1"/>
  <c r="P76" i="17" l="1"/>
  <c r="P76" i="4"/>
  <c r="P78" i="4" s="1"/>
  <c r="P78" i="17" s="1"/>
  <c r="M64" i="4"/>
  <c r="M50" i="4"/>
  <c r="O50" i="4" s="1"/>
  <c r="P77" i="17"/>
  <c r="M72" i="17"/>
  <c r="O72" i="17" s="1"/>
  <c r="A2" i="17"/>
  <c r="M8" i="4"/>
  <c r="O8" i="4" s="1"/>
  <c r="M22" i="4"/>
  <c r="O22" i="4" s="1"/>
  <c r="M72" i="4"/>
  <c r="O72" i="4" s="1"/>
  <c r="O64" i="4"/>
  <c r="M57" i="4"/>
  <c r="O57" i="4" s="1"/>
  <c r="M43" i="4"/>
  <c r="O43" i="4" s="1"/>
  <c r="M36" i="4"/>
  <c r="O36" i="4" s="1"/>
  <c r="M29" i="4"/>
  <c r="O29" i="4" s="1"/>
  <c r="M15" i="4"/>
  <c r="O15" i="4" s="1"/>
  <c r="A2" i="4"/>
  <c r="U71" i="1"/>
  <c r="O7" i="1"/>
  <c r="I21" i="3"/>
  <c r="K21" i="3" s="1"/>
  <c r="M21" i="3" s="1"/>
  <c r="K4" i="3"/>
  <c r="M4" i="3"/>
  <c r="K5" i="3"/>
  <c r="M5" i="3" s="1"/>
  <c r="K6" i="3"/>
  <c r="M6" i="3"/>
  <c r="K7" i="3"/>
  <c r="M7" i="3" s="1"/>
  <c r="K8" i="3"/>
  <c r="M8" i="3" s="1"/>
  <c r="K9" i="3"/>
  <c r="M9" i="3" s="1"/>
  <c r="K10" i="3"/>
  <c r="M10" i="3" s="1"/>
  <c r="K11" i="3"/>
  <c r="M11" i="3" s="1"/>
  <c r="K12" i="3"/>
  <c r="M12" i="3" s="1"/>
  <c r="K13" i="3"/>
  <c r="M13" i="3" s="1"/>
  <c r="K14" i="3"/>
  <c r="M14" i="3"/>
  <c r="K15" i="3"/>
  <c r="M15" i="3" s="1"/>
  <c r="K16" i="3"/>
  <c r="M16" i="3" s="1"/>
  <c r="K17" i="3"/>
  <c r="M17" i="3" s="1"/>
  <c r="K18" i="3"/>
  <c r="M18" i="3" s="1"/>
  <c r="K19" i="3"/>
  <c r="M19" i="3" s="1"/>
  <c r="K20" i="3"/>
  <c r="M20" i="3" s="1"/>
  <c r="L22" i="3"/>
  <c r="P79" i="17" l="1"/>
  <c r="G77" i="17"/>
  <c r="M22" i="3"/>
  <c r="G77" i="4"/>
  <c r="K22" i="3"/>
  <c r="H72" i="1" l="1"/>
  <c r="G79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72" authorId="0" shapeId="0" xr:uid="{00000000-0006-0000-0200-000001000000}">
      <text>
        <r>
          <rPr>
            <b/>
            <sz val="9"/>
            <color rgb="FF000000"/>
            <rFont val="Tahoma"/>
            <family val="2"/>
          </rPr>
          <t xml:space="preserve">The total will display what you have entered on the "Detail" sheet.
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M7" authorId="0" shapeId="0" xr:uid="{00000000-0006-0000-0300-000001000000}">
      <text>
        <r>
          <rPr>
            <b/>
            <sz val="9"/>
            <color rgb="FFFF0000"/>
            <rFont val="Tahoma"/>
            <family val="2"/>
          </rPr>
          <t>Please note:</t>
        </r>
        <r>
          <rPr>
            <b/>
            <sz val="9"/>
            <color rgb="FF000000"/>
            <rFont val="Tahoma"/>
            <family val="2"/>
          </rPr>
          <t xml:space="preserve">
</t>
        </r>
        <r>
          <rPr>
            <b/>
            <sz val="9"/>
            <color rgb="FF000000"/>
            <rFont val="Tahoma"/>
            <family val="2"/>
          </rPr>
          <t>You MUST enter a unit price and # of units for total price to calculate.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M7" authorId="0" shapeId="0" xr:uid="{4BE433C1-5A8D-4F3D-BB7B-44DD7EEA3FA9}">
      <text>
        <r>
          <rPr>
            <b/>
            <sz val="9"/>
            <color indexed="10"/>
            <rFont val="Tahoma"/>
            <family val="2"/>
          </rPr>
          <t>Please note:</t>
        </r>
        <r>
          <rPr>
            <b/>
            <sz val="9"/>
            <color indexed="81"/>
            <rFont val="Tahoma"/>
            <family val="2"/>
          </rPr>
          <t xml:space="preserve">
You MUST enter a unit price and # of units for total price to calculate.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<sst xmlns="http://schemas.openxmlformats.org/spreadsheetml/2006/main" count="800" uniqueCount="368">
  <si>
    <t xml:space="preserve">Name of Organization </t>
  </si>
  <si>
    <t xml:space="preserve">Date </t>
  </si>
  <si>
    <t>Campus Address</t>
  </si>
  <si>
    <t>Primary Contact Name</t>
  </si>
  <si>
    <t>Phone Number</t>
  </si>
  <si>
    <t xml:space="preserve">Email Address </t>
  </si>
  <si>
    <t>Secondary Contact Name</t>
  </si>
  <si>
    <t xml:space="preserve">CONTACT INFORMATION </t>
  </si>
  <si>
    <t>The student group requesting appropriation funding:</t>
  </si>
  <si>
    <t>Please visit the Student Government Accounting Office for more information about your student organization account.</t>
  </si>
  <si>
    <t>TOTAL APPROPRIATION REQUEST AMOUNT:</t>
  </si>
  <si>
    <t>Category:</t>
  </si>
  <si>
    <t xml:space="preserve">Advertising </t>
  </si>
  <si>
    <t xml:space="preserve">Computer and Printer Supplies </t>
  </si>
  <si>
    <t xml:space="preserve">Computer Software </t>
  </si>
  <si>
    <t>Copying Services</t>
  </si>
  <si>
    <t>Educational/Instructional Materials</t>
  </si>
  <si>
    <t xml:space="preserve">Facility Rental </t>
  </si>
  <si>
    <t>Honorarium</t>
  </si>
  <si>
    <t xml:space="preserve">Office Supplies </t>
  </si>
  <si>
    <t xml:space="preserve">Postage </t>
  </si>
  <si>
    <t>Professional Services</t>
  </si>
  <si>
    <t>Refreshments/Food</t>
  </si>
  <si>
    <t>Rental Fees</t>
  </si>
  <si>
    <t xml:space="preserve">Travel- Gas Mileage </t>
  </si>
  <si>
    <t xml:space="preserve">Click to show categories </t>
  </si>
  <si>
    <t xml:space="preserve">DETAILED DESCRIPTION </t>
  </si>
  <si>
    <t xml:space="preserve">Unit Price </t>
  </si>
  <si>
    <t xml:space="preserve">Total Price </t>
  </si>
  <si>
    <t xml:space="preserve">TOTAL APPROPRIATION REQUEST AMOUNT: </t>
  </si>
  <si>
    <t xml:space="preserve">Requests that are not represented at their scheduled Finance Committee Hearing will be passed at zero ($0) </t>
  </si>
  <si>
    <t>dollars. Groups unable to attend their scheduled hearing must provide the Finance Chair (asunmfin@unm.edu)</t>
  </si>
  <si>
    <t xml:space="preserve">SGAO Use Only </t>
  </si>
  <si>
    <t>Category</t>
  </si>
  <si>
    <t>Detailed Description</t>
  </si>
  <si>
    <t>Unit Cost</t>
  </si>
  <si>
    <t>Total Units</t>
  </si>
  <si>
    <t>Total</t>
  </si>
  <si>
    <t>Finance Committee Use Only</t>
  </si>
  <si>
    <t>Committee Use Only</t>
  </si>
  <si>
    <t>UNM Foundation Surcharge</t>
  </si>
  <si>
    <t xml:space="preserve">PageTotal </t>
  </si>
  <si>
    <t xml:space="preserve">Reduction </t>
  </si>
  <si>
    <t xml:space="preserve">Reccomended </t>
  </si>
  <si>
    <t>Abridged Summary of Finance Committee Standing Rules</t>
  </si>
  <si>
    <t>Travel- Gas Mileage</t>
  </si>
  <si>
    <t xml:space="preserve">Travel- Airfare </t>
  </si>
  <si>
    <t>Individual or group membership dues</t>
  </si>
  <si>
    <t xml:space="preserve">Traveling or moblie technology </t>
  </si>
  <si>
    <t>Computer</t>
  </si>
  <si>
    <t>Printer</t>
  </si>
  <si>
    <t xml:space="preserve">Type of Request </t>
  </si>
  <si>
    <t># of Units</t>
  </si>
  <si>
    <t xml:space="preserve">Recommended </t>
  </si>
  <si>
    <t>Office Supplies</t>
  </si>
  <si>
    <t>Educational Supplies</t>
  </si>
  <si>
    <t>Save ONLY as an Excel file.</t>
  </si>
  <si>
    <t>Total Recommended</t>
  </si>
  <si>
    <t>Please select and describe what your student group is requestiong funds for:</t>
  </si>
  <si>
    <t xml:space="preserve">Gen'l Operating/Other Supply Costs </t>
  </si>
  <si>
    <t>Difference</t>
  </si>
  <si>
    <t xml:space="preserve">All items funded by the Finance Committee including, but not limited to, printers and computers, must be stored on campus, excluding individual residential hall rooms. </t>
  </si>
  <si>
    <t xml:space="preserve">Please Note:  </t>
  </si>
  <si>
    <t>Number of Active Members</t>
  </si>
  <si>
    <t>Undergraduate</t>
  </si>
  <si>
    <t>Graduate</t>
  </si>
  <si>
    <t>Other</t>
  </si>
  <si>
    <r>
      <t>STUDENT ORGANIZATION INFORMATION    (</t>
    </r>
    <r>
      <rPr>
        <b/>
        <sz val="9"/>
        <color theme="1"/>
        <rFont val="Calibri"/>
        <family val="2"/>
        <scheme val="minor"/>
      </rPr>
      <t>Please select all of the following that apply).</t>
    </r>
  </si>
  <si>
    <t>Please refer to the Standing Rules tab to ensure you are in compliance!</t>
  </si>
  <si>
    <r>
      <rPr>
        <b/>
        <sz val="12"/>
        <color rgb="FFFF0000"/>
        <rFont val="Calibri"/>
        <family val="2"/>
        <scheme val="minor"/>
      </rPr>
      <t>Maximum</t>
    </r>
    <r>
      <rPr>
        <b/>
        <sz val="12"/>
        <color theme="1"/>
        <rFont val="Calibri"/>
        <family val="2"/>
        <scheme val="minor"/>
      </rPr>
      <t xml:space="preserve"> Funding Available </t>
    </r>
  </si>
  <si>
    <t>Honorarium (cannot be paid to UNM employees or students)</t>
  </si>
  <si>
    <t>*15 Passenger Van (Unallowable per UNM policy)</t>
  </si>
  <si>
    <r>
      <t xml:space="preserve">UNM </t>
    </r>
    <r>
      <rPr>
        <b/>
        <i/>
        <sz val="11"/>
        <color rgb="FF0000FF"/>
        <rFont val="Calibri"/>
        <family val="2"/>
      </rPr>
      <t>does</t>
    </r>
    <r>
      <rPr>
        <i/>
        <sz val="11"/>
        <color rgb="FF0000FF"/>
        <rFont val="Calibri"/>
        <family val="2"/>
        <scheme val="minor"/>
      </rPr>
      <t xml:space="preserve"> allow 12 passenger vehicles</t>
    </r>
  </si>
  <si>
    <t>Travel - Airfare/Train/Rental/12 Passenger Van</t>
  </si>
  <si>
    <t>Website or Facebook page (paste link)</t>
  </si>
  <si>
    <t xml:space="preserve">     </t>
  </si>
  <si>
    <r>
      <t xml:space="preserve">Requests must be filled out </t>
    </r>
    <r>
      <rPr>
        <b/>
        <sz val="11"/>
        <color rgb="FFFF0000"/>
        <rFont val="Calibri"/>
        <family val="2"/>
      </rPr>
      <t>completely including the detail sheet</t>
    </r>
    <r>
      <rPr>
        <sz val="11"/>
        <color rgb="FF0000FF"/>
        <rFont val="Calibri"/>
        <family val="2"/>
        <scheme val="minor"/>
      </rPr>
      <t xml:space="preserve"> and submitted to the Chair, via email </t>
    </r>
  </si>
  <si>
    <t xml:space="preserve">    One-time capital outlay (e.g., Computer)</t>
  </si>
  <si>
    <t xml:space="preserve">       One-time expenditure (e.g., Event)</t>
  </si>
  <si>
    <t xml:space="preserve">     Travel</t>
  </si>
  <si>
    <t>Groups unable to attend their scheduled hearing must provide the Finance Chair (asunmfin@unm.edu) with 24 hour noctice.</t>
  </si>
  <si>
    <t xml:space="preserve">TOTAL APPROPRIATION REQUEST: </t>
  </si>
  <si>
    <t>Requests that are not represented at their scheduled Finance Committee Hearing will be passed at zero ($0) dollars.</t>
  </si>
  <si>
    <r>
      <t xml:space="preserve">(asunmfin@unm.edu) </t>
    </r>
    <r>
      <rPr>
        <u/>
        <sz val="11"/>
        <color rgb="FF0000FF"/>
        <rFont val="Calibri"/>
        <family val="2"/>
        <scheme val="minor"/>
      </rPr>
      <t xml:space="preserve">no later than </t>
    </r>
    <r>
      <rPr>
        <b/>
        <u/>
        <sz val="11"/>
        <color rgb="FF0000FF"/>
        <rFont val="Calibri"/>
        <family val="2"/>
        <scheme val="minor"/>
      </rPr>
      <t>5:00 PM ON THE FRIDAY</t>
    </r>
    <r>
      <rPr>
        <u/>
        <sz val="11"/>
        <color rgb="FF0000FF"/>
        <rFont val="Calibri"/>
        <family val="2"/>
        <scheme val="minor"/>
      </rPr>
      <t xml:space="preserve"> </t>
    </r>
    <r>
      <rPr>
        <b/>
        <u/>
        <sz val="11"/>
        <color rgb="FF0000FF"/>
        <rFont val="Calibri"/>
        <family val="2"/>
        <scheme val="minor"/>
      </rPr>
      <t>BEFORE</t>
    </r>
    <r>
      <rPr>
        <u/>
        <sz val="11"/>
        <color rgb="FF0000FF"/>
        <rFont val="Calibri"/>
        <family val="2"/>
        <scheme val="minor"/>
      </rPr>
      <t xml:space="preserve"> the scheduled committee meeting</t>
    </r>
    <r>
      <rPr>
        <sz val="11"/>
        <color rgb="FF0000FF"/>
        <rFont val="Calibri"/>
        <family val="2"/>
        <scheme val="minor"/>
      </rPr>
      <t>.</t>
    </r>
  </si>
  <si>
    <t xml:space="preserve">$0 - NOT FUNDED </t>
  </si>
  <si>
    <t>Defined as an organization that has NOT received funding in the past two semesters.</t>
  </si>
  <si>
    <t>New Student Organization</t>
  </si>
  <si>
    <t>Food / Refreshments</t>
  </si>
  <si>
    <t>Professional Services (speaker, trainer, entertainer, etc.)</t>
  </si>
  <si>
    <t>Travel (Overnight)- Per Diem (food/lodging)</t>
  </si>
  <si>
    <t>Travel (Travel day)- Per Diem (food/lodging)</t>
  </si>
  <si>
    <r>
      <t xml:space="preserve">Travel </t>
    </r>
    <r>
      <rPr>
        <sz val="11"/>
        <color rgb="FF0000FF"/>
        <rFont val="Calibri"/>
        <family val="2"/>
        <scheme val="minor"/>
      </rPr>
      <t>(Overnight)</t>
    </r>
    <r>
      <rPr>
        <sz val="11"/>
        <color theme="1"/>
        <rFont val="Calibri"/>
        <family val="2"/>
        <scheme val="minor"/>
      </rPr>
      <t xml:space="preserve"> - Per Diem (lodging and meals)</t>
    </r>
  </si>
  <si>
    <r>
      <t xml:space="preserve">Travel </t>
    </r>
    <r>
      <rPr>
        <sz val="11"/>
        <color rgb="FF0000FF"/>
        <rFont val="Calibri"/>
        <family val="2"/>
      </rPr>
      <t>(Travel day)</t>
    </r>
    <r>
      <rPr>
        <sz val="11"/>
        <color theme="1"/>
        <rFont val="Calibri"/>
        <family val="2"/>
        <scheme val="minor"/>
      </rPr>
      <t xml:space="preserve"> - Per Diem (meals)</t>
    </r>
  </si>
  <si>
    <r>
      <t>Sponsoring Senator (</t>
    </r>
    <r>
      <rPr>
        <i/>
        <sz val="11"/>
        <color rgb="FF0000FF"/>
        <rFont val="Calibri"/>
        <family val="2"/>
      </rPr>
      <t>select from Senator tab</t>
    </r>
    <r>
      <rPr>
        <sz val="11"/>
        <color theme="1"/>
        <rFont val="Calibri"/>
        <family val="2"/>
        <scheme val="minor"/>
      </rPr>
      <t>)</t>
    </r>
  </si>
  <si>
    <t>50% up to $500 (per event)</t>
  </si>
  <si>
    <t>For travel requests, please list the names of students traveling from your organization</t>
  </si>
  <si>
    <t>How were these students selected for travel on behalf of your organziation?</t>
  </si>
  <si>
    <r>
      <t xml:space="preserve">Description of Request:  </t>
    </r>
    <r>
      <rPr>
        <b/>
        <i/>
        <sz val="14"/>
        <color rgb="FF0000FF"/>
        <rFont val="Calibri"/>
        <family val="2"/>
        <scheme val="minor"/>
      </rPr>
      <t xml:space="preserve"> (For travel requests, please include dates and location)</t>
    </r>
  </si>
  <si>
    <t>Total (pg. 1)</t>
  </si>
  <si>
    <t>Surcharge (pg.1)</t>
  </si>
  <si>
    <t>Total (pg. 2)</t>
  </si>
  <si>
    <t>Surcharge (pg.2)</t>
  </si>
  <si>
    <t xml:space="preserve">TOTAL APPROPRIATION REQUEST (pg. 2): </t>
  </si>
  <si>
    <r>
      <t xml:space="preserve">Quotes </t>
    </r>
    <r>
      <rPr>
        <b/>
        <u/>
        <sz val="11"/>
        <color rgb="FF0EF2DC"/>
        <rFont val="Candara"/>
        <family val="2"/>
      </rPr>
      <t xml:space="preserve">MUST </t>
    </r>
    <r>
      <rPr>
        <b/>
        <sz val="11"/>
        <color rgb="FF0EF2DC"/>
        <rFont val="Candara"/>
        <family val="2"/>
      </rPr>
      <t xml:space="preserve">be provided for any single item exceeding $500.  Quotes </t>
    </r>
    <r>
      <rPr>
        <b/>
        <u/>
        <sz val="11"/>
        <color rgb="FF0EF2DC"/>
        <rFont val="Candara"/>
        <family val="2"/>
      </rPr>
      <t>MUST</t>
    </r>
    <r>
      <rPr>
        <b/>
        <sz val="11"/>
        <color rgb="FF0EF2DC"/>
        <rFont val="Candara"/>
        <family val="2"/>
      </rPr>
      <t xml:space="preserve"> be submitted with your request.  </t>
    </r>
  </si>
  <si>
    <t>***  Failure to do so will result in a 50% reduction of request.  ***</t>
  </si>
  <si>
    <t/>
  </si>
  <si>
    <t>Conference / Registration / Entry Fees</t>
  </si>
  <si>
    <r>
      <rPr>
        <b/>
        <sz val="14"/>
        <color rgb="FFC00000"/>
        <rFont val="Calibri"/>
        <family val="2"/>
        <scheme val="minor"/>
      </rPr>
      <t>Reminder:</t>
    </r>
    <r>
      <rPr>
        <b/>
        <sz val="14"/>
        <color rgb="FF7030A0"/>
        <rFont val="Calibri"/>
        <family val="2"/>
        <scheme val="minor"/>
      </rPr>
      <t xml:space="preserve">  </t>
    </r>
    <r>
      <rPr>
        <b/>
        <sz val="14"/>
        <color theme="3"/>
        <rFont val="Calibri"/>
        <family val="2"/>
        <scheme val="minor"/>
      </rPr>
      <t>You MUST also fill out the Detail Sheet on the next tab.</t>
    </r>
  </si>
  <si>
    <t xml:space="preserve">Use drop-down to show categories </t>
  </si>
  <si>
    <r>
      <rPr>
        <b/>
        <sz val="11"/>
        <color rgb="FF0000FF"/>
        <rFont val="Calibri"/>
        <family val="2"/>
      </rPr>
      <t>Up</t>
    </r>
    <r>
      <rPr>
        <sz val="11"/>
        <color rgb="FF0000FF"/>
        <rFont val="Calibri"/>
        <family val="2"/>
        <scheme val="minor"/>
      </rPr>
      <t xml:space="preserve"> </t>
    </r>
    <r>
      <rPr>
        <b/>
        <sz val="11"/>
        <color rgb="FF0000FF"/>
        <rFont val="Calibri"/>
        <family val="2"/>
        <scheme val="minor"/>
      </rPr>
      <t>to</t>
    </r>
    <r>
      <rPr>
        <sz val="11"/>
        <color theme="1"/>
        <rFont val="Calibri"/>
        <family val="2"/>
        <scheme val="minor"/>
      </rPr>
      <t xml:space="preserve"> 65% of requested amount</t>
    </r>
  </si>
  <si>
    <t>Save file with your organization's name, e.g., The Lobo Club</t>
  </si>
  <si>
    <t>If your student group received previous funding (Budget or Appropriation) from ASUNM, please provide information regarding</t>
  </si>
  <si>
    <r>
      <rPr>
        <b/>
        <sz val="11"/>
        <color theme="1"/>
        <rFont val="Calibri"/>
        <family val="2"/>
      </rPr>
      <t>(1)</t>
    </r>
    <r>
      <rPr>
        <sz val="11"/>
        <color theme="1"/>
        <rFont val="Calibri"/>
        <family val="2"/>
        <scheme val="minor"/>
      </rPr>
      <t xml:space="preserve"> appropriation or budget {or both}, (2) the amount approved, </t>
    </r>
    <r>
      <rPr>
        <b/>
        <sz val="11"/>
        <color theme="1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the semester applied, and </t>
    </r>
    <r>
      <rPr>
        <b/>
        <sz val="11"/>
        <color theme="1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why additional funding is necessary:</t>
    </r>
  </si>
  <si>
    <t>Name</t>
  </si>
  <si>
    <t>Advancing Women in Science</t>
  </si>
  <si>
    <t>African Students Association of UNM</t>
  </si>
  <si>
    <t>Agora Crisis Center</t>
  </si>
  <si>
    <t>Alpha Chi Omega</t>
  </si>
  <si>
    <t>Alpha Kappa Alpha Sorority, Incorporated</t>
  </si>
  <si>
    <t>Alpha Nu Sigma</t>
  </si>
  <si>
    <t>Alpha Phi Alpha Fraternity Incorporated</t>
  </si>
  <si>
    <t>Alpha Tau Omega</t>
  </si>
  <si>
    <t>American Choral Directors Association</t>
  </si>
  <si>
    <t>American Dental Hygienists' Association Lobo Chapter</t>
  </si>
  <si>
    <t>American Indian Council of Architects and Engineers</t>
  </si>
  <si>
    <t>American Indian Science and Engineering Society</t>
  </si>
  <si>
    <t>American Institute of Aeronautics and Astronautics (UNM)</t>
  </si>
  <si>
    <t>American Institute of Architecture Students</t>
  </si>
  <si>
    <t>American Institute of Chemical Engineers</t>
  </si>
  <si>
    <t>American Medical Student Association - Pre-Medicine (UNM)</t>
  </si>
  <si>
    <t>American Nuclear Society</t>
  </si>
  <si>
    <t>American Planning Association - UNM Student Chapter</t>
  </si>
  <si>
    <t>American Society of Civil Engineers</t>
  </si>
  <si>
    <t>American Society of Landscape Architects (Student Chapter)</t>
  </si>
  <si>
    <t>American Society of Mechanical Engineers</t>
  </si>
  <si>
    <t>Arabic Language Club</t>
  </si>
  <si>
    <t>Arnold Air Society Lt Robin E. Gueths Squadron</t>
  </si>
  <si>
    <t>Art Museum Student Advisory Board (UNM)</t>
  </si>
  <si>
    <t>Asian American Student Association (UNM)</t>
  </si>
  <si>
    <t>ASPRS University of New Mexico Student Chapter</t>
  </si>
  <si>
    <t>Associated General Contractors of America- University of New Mexico Student Chapter</t>
  </si>
  <si>
    <t>Association for Sustainability and Corporate Social Responsibility</t>
  </si>
  <si>
    <t>Association of Latino Professionals For America</t>
  </si>
  <si>
    <t>Association of Managerial Accounting, Fraud, Internal Auditing</t>
  </si>
  <si>
    <t>Association of Minorities in Pre-Medicine</t>
  </si>
  <si>
    <t>Athletic Training Students' Association</t>
  </si>
  <si>
    <t>BA/MD Organization</t>
  </si>
  <si>
    <t>Baha'i Association at UNM</t>
  </si>
  <si>
    <t>Bangladeshi Student Association at UNM</t>
  </si>
  <si>
    <t>Baptist Student Union Christian Challenge (BSU)</t>
  </si>
  <si>
    <t>Bengal United Sports Club</t>
  </si>
  <si>
    <t>Best Buddies</t>
  </si>
  <si>
    <t>Beta Alpha Psi - Theta Xi Chapter</t>
  </si>
  <si>
    <t>Beta Theta Pi</t>
  </si>
  <si>
    <t>Bioethics Interest Group</t>
  </si>
  <si>
    <t>Biology Undergraduate Society of UNM</t>
  </si>
  <si>
    <t>Biophysical Society Student Chapter</t>
  </si>
  <si>
    <t>Black and Gold</t>
  </si>
  <si>
    <t>Black Student Union</t>
  </si>
  <si>
    <t>Brothers Leading And Cultivating Knowledge</t>
  </si>
  <si>
    <t>Catholic Apologetics Fellowship and Evangelization</t>
  </si>
  <si>
    <t>Cherry and Silver Swim Club</t>
  </si>
  <si>
    <t>Chi Epsilon</t>
  </si>
  <si>
    <t>Chi Omega</t>
  </si>
  <si>
    <t>Chinese Language and Culture Club</t>
  </si>
  <si>
    <t>Chinese Students and Scholars Association</t>
  </si>
  <si>
    <t>Christian Student Center at UNM</t>
  </si>
  <si>
    <t>Christians on UNM</t>
  </si>
  <si>
    <t>Circle K International</t>
  </si>
  <si>
    <t>Club Soccer</t>
  </si>
  <si>
    <t>Club Tennis</t>
  </si>
  <si>
    <t>College Democrats (UNM)</t>
  </si>
  <si>
    <t>Collegiate Powerlifting UNM</t>
  </si>
  <si>
    <t>Community Action for UNM Student Empowerment</t>
  </si>
  <si>
    <t>Concerned Veterans for America - University of New Mexico</t>
  </si>
  <si>
    <t>Crip Liberation</t>
  </si>
  <si>
    <t>Delight Ministries UNM</t>
  </si>
  <si>
    <t>Delta Sigma Pi</t>
  </si>
  <si>
    <t>Delta Sigma Theta Sorority, Inc.</t>
  </si>
  <si>
    <t>Deutsch Klub</t>
  </si>
  <si>
    <t>Deviate</t>
  </si>
  <si>
    <t>Directed Reading Program</t>
  </si>
  <si>
    <t>Disc Golf Club</t>
  </si>
  <si>
    <t>Doctors Without Borders Student Chapter at University of New Mexico (Friends of MSF)</t>
  </si>
  <si>
    <t>Episcopal Campus Ministries</t>
  </si>
  <si>
    <t>Esports Club (UNM)</t>
  </si>
  <si>
    <t>Exercise Science Club</t>
  </si>
  <si>
    <t>Family Law Society</t>
  </si>
  <si>
    <t>Fellowship of Future Ophthalmologists</t>
  </si>
  <si>
    <t>Filipino Student Organization</t>
  </si>
  <si>
    <t>Financial Management Association</t>
  </si>
  <si>
    <t>Fishing Club (UNM)</t>
  </si>
  <si>
    <t>Food Justice Initiative</t>
  </si>
  <si>
    <t>Friday Night Philosophy</t>
  </si>
  <si>
    <t>Generation Action</t>
  </si>
  <si>
    <t>Geology &amp; Environmental Science Club</t>
  </si>
  <si>
    <t>Gift of Life UNM</t>
  </si>
  <si>
    <t>Healing Harmonies (UNM)</t>
  </si>
  <si>
    <t>Health Law and Policy Society</t>
  </si>
  <si>
    <t>Health Professions Symposium Committee</t>
  </si>
  <si>
    <t>Health Sciences Center Orchestra</t>
  </si>
  <si>
    <t>Hillel at UNM, Jewish Student Center</t>
  </si>
  <si>
    <t>Hispanic Engineering and Science Organization</t>
  </si>
  <si>
    <t>Hispanic Women's Council Student Organization</t>
  </si>
  <si>
    <t>Hockey Team (UNM)</t>
  </si>
  <si>
    <t>Honors Student Association</t>
  </si>
  <si>
    <t>HOSA–Future Health Professionals</t>
  </si>
  <si>
    <t>Institute of Nuclear Materials Management</t>
  </si>
  <si>
    <t>Institute of Transportation Engineers, University of New Mexico Student Chapter</t>
  </si>
  <si>
    <t>Interfraternity Council</t>
  </si>
  <si>
    <t>InterVarsity Christian Fellowship</t>
  </si>
  <si>
    <t>Iranian Student Association</t>
  </si>
  <si>
    <t>Japanese Language and Culture Club</t>
  </si>
  <si>
    <t>Kappa Delta Chi Sorority, Inc.</t>
  </si>
  <si>
    <t>Kappa Kappa Gamma</t>
  </si>
  <si>
    <t>Kappa Kappa Psi</t>
  </si>
  <si>
    <t>Kappa Sigma Fraternity</t>
  </si>
  <si>
    <t>KIVA Club</t>
  </si>
  <si>
    <t>Lambda Theta Alpha Latin Sorority Inc.</t>
  </si>
  <si>
    <t>League of United Latin American Citizens #8096</t>
  </si>
  <si>
    <t>LIBRE Initiative UNM</t>
  </si>
  <si>
    <t>Lobo Catholic: UNM Aquinas Newman Center</t>
  </si>
  <si>
    <t>Lobo Catholics</t>
  </si>
  <si>
    <t>Lobo Chemistry Club</t>
  </si>
  <si>
    <t>Lobo Gardens Club</t>
  </si>
  <si>
    <t>Lobo Horn Club</t>
  </si>
  <si>
    <t>Lobo Life</t>
  </si>
  <si>
    <t>Lobo Wrestling Club UNM</t>
  </si>
  <si>
    <t>LoboTHON</t>
  </si>
  <si>
    <t>Luther House</t>
  </si>
  <si>
    <t>Magic the Gathering Club</t>
  </si>
  <si>
    <t>Medieval Studies Student Association</t>
  </si>
  <si>
    <t>Men’s Rugby Football Club (UNM)</t>
  </si>
  <si>
    <t>Minorities and Philosophy (UNM)</t>
  </si>
  <si>
    <t>Mortar Board Senior Honor Society, Maia Chapter</t>
  </si>
  <si>
    <t>Mountain Biking Club</t>
  </si>
  <si>
    <t>Mountaineering Club (UNM)</t>
  </si>
  <si>
    <t>Movimiento Estudiantil Chicana/o/@/x de Aztlán</t>
  </si>
  <si>
    <t>Multicultural Greek Council</t>
  </si>
  <si>
    <t>Muslim Student Association</t>
  </si>
  <si>
    <t>National Lawyers Guild</t>
  </si>
  <si>
    <t>National Residence Hall Honorary: Cherry and Silver Chapter (UNM)</t>
  </si>
  <si>
    <t>National Society of Black Engineers</t>
  </si>
  <si>
    <t>National Society of Leadership and Success</t>
  </si>
  <si>
    <t>National Student Speech Language Hearing Association</t>
  </si>
  <si>
    <t>Native American Studies Indigenous Research Group</t>
  </si>
  <si>
    <t>Native Health Initiative: Main Campus</t>
  </si>
  <si>
    <t>Navigators</t>
  </si>
  <si>
    <t>Nepali Student Association</t>
  </si>
  <si>
    <t>New Mexico Covid-19 Association</t>
  </si>
  <si>
    <t>New Mexico YMCA College Youth and Government Alumni Association</t>
  </si>
  <si>
    <t>NOVO on Campus</t>
  </si>
  <si>
    <t>Nutrition Club</t>
  </si>
  <si>
    <t>Omega Delta Phi Fraternity Inc.</t>
  </si>
  <si>
    <t>Out in Science, Technology, Engineering, and Mathematics</t>
  </si>
  <si>
    <t>Panhellenic Council</t>
  </si>
  <si>
    <t>Peace Engineering and Technology Entrepreneurship</t>
  </si>
  <si>
    <t>Peers for Advocacy, Wellness, and Safety</t>
  </si>
  <si>
    <t>Phi Beta Sigma Fraternity Inc.</t>
  </si>
  <si>
    <t>Phi Delta Theta-New Mexico Alpha</t>
  </si>
  <si>
    <t>Phi Eta Sigma National Honor Society</t>
  </si>
  <si>
    <t>Phi Iota Alpha Fraternity, Inc.</t>
  </si>
  <si>
    <t>Phi Sigma Pi</t>
  </si>
  <si>
    <t>Pi Beta Phi</t>
  </si>
  <si>
    <t>Pi Kappa Alpha</t>
  </si>
  <si>
    <t>Pi Lambda Chi Latina Sorority, Inc.</t>
  </si>
  <si>
    <t>Population Health Undergraduate Network</t>
  </si>
  <si>
    <t>Pre-Dental Society</t>
  </si>
  <si>
    <t>Pre-Law Society of The University of New Mexico</t>
  </si>
  <si>
    <t>Pre-Medical Society</t>
  </si>
  <si>
    <t>Pre-Pharmacy Society</t>
  </si>
  <si>
    <t>Pre-Physical Therapy Society</t>
  </si>
  <si>
    <t>Pre-Physician Assistant Society (University of New Mexico)</t>
  </si>
  <si>
    <t>Pre-Veterinary Society (UNM)</t>
  </si>
  <si>
    <t>Professional Sales Association</t>
  </si>
  <si>
    <t>Psi Chi International Honor Society in Psychology</t>
  </si>
  <si>
    <t>Queer Student Alliance</t>
  </si>
  <si>
    <t>Quetzalkuetlachtli</t>
  </si>
  <si>
    <t>Residence Hall Association</t>
  </si>
  <si>
    <t>Resolanas</t>
  </si>
  <si>
    <t>Rhino Crash Club (The)</t>
  </si>
  <si>
    <t>Roadrunner Undergraduate Linguistic Society</t>
  </si>
  <si>
    <t>School of Architecture and Planning Council of Allied Disciplines</t>
  </si>
  <si>
    <t>SCRAP Productions</t>
  </si>
  <si>
    <t>Sigma Alpha Epsilon</t>
  </si>
  <si>
    <t>Sigma Chi</t>
  </si>
  <si>
    <t>Sigma Gamma Rho Sorority Inc. - Xi Eta Chapter</t>
  </si>
  <si>
    <t>Social Justice Student Action Committee</t>
  </si>
  <si>
    <t>Society for Creative Anachronism-College of Blaiddwyn</t>
  </si>
  <si>
    <t>Society for Human Resource Management</t>
  </si>
  <si>
    <t>Society of Asian Scientists and Engineers (SASE)</t>
  </si>
  <si>
    <t>Society of Automotive Engineers</t>
  </si>
  <si>
    <t>Society of Native American Graduate Students</t>
  </si>
  <si>
    <t>Society of Physics Students</t>
  </si>
  <si>
    <t>Society of Women Engineers</t>
  </si>
  <si>
    <t>Something Major A Cappella</t>
  </si>
  <si>
    <t>Space Law Society</t>
  </si>
  <si>
    <t>Speech and Debate of the Universty of New Mexico</t>
  </si>
  <si>
    <t>Sports Law Society</t>
  </si>
  <si>
    <t>Student Association of Geography &amp; Environmental Studies</t>
  </si>
  <si>
    <t>Student Chapter of the National Association of Teachers of Singing (The University of New Mexico)</t>
  </si>
  <si>
    <t>Student Health Leadership Council</t>
  </si>
  <si>
    <t>Student Nurses' Association</t>
  </si>
  <si>
    <t>Student Organization for Latin American Studies</t>
  </si>
  <si>
    <t>Student Solidarity Coalition</t>
  </si>
  <si>
    <t>Student Veterans of The University of New Mexico</t>
  </si>
  <si>
    <t>Student-Athlete Advisory Committee</t>
  </si>
  <si>
    <t>Students for Life (UNM)</t>
  </si>
  <si>
    <t>Students for Sensible Drug Policy: UNM Chapter</t>
  </si>
  <si>
    <t>Students for Socialism</t>
  </si>
  <si>
    <t>Tabletop Tavern UNM</t>
  </si>
  <si>
    <t>Tau Beta Pi - New Mexico Beta</t>
  </si>
  <si>
    <t>Tau Sigma Delta Honor Society in Architecture and Allied Arts: Gamma Lambda Chapter</t>
  </si>
  <si>
    <t>The Rhino Crash Club</t>
  </si>
  <si>
    <t>Theta Nu Xi Multicultural Sorority, Inc.</t>
  </si>
  <si>
    <t>Trailblazers</t>
  </si>
  <si>
    <t>Turning Point USA at University of New Mexico</t>
  </si>
  <si>
    <t>Ultimate Frisbee (Men's)</t>
  </si>
  <si>
    <t>Undergraduate Anthropology Society</t>
  </si>
  <si>
    <t>Water Environment Federation/ American Water Works Association UNM Student Chapter</t>
  </si>
  <si>
    <t>Wilderness Alliance</t>
  </si>
  <si>
    <t>Women 2 Be Lobo Chapter</t>
  </si>
  <si>
    <t>Women's Rugby Club - UNM</t>
  </si>
  <si>
    <t>Women's Soccer Club</t>
  </si>
  <si>
    <t>Women's Ultimate Frisbee</t>
  </si>
  <si>
    <t>World Affairs Delegation</t>
  </si>
  <si>
    <t>Young Democratic Socialists of America</t>
  </si>
  <si>
    <t>Young Life College</t>
  </si>
  <si>
    <t>Youth Advocacy for Real Change</t>
  </si>
  <si>
    <t>Zeta Phi Beta Sorority, Inc.</t>
  </si>
  <si>
    <t xml:space="preserve">Sponsoring Senator </t>
  </si>
  <si>
    <t>Angel Baca</t>
  </si>
  <si>
    <t>Danielle Bell</t>
  </si>
  <si>
    <t>Cordelia Biazar</t>
  </si>
  <si>
    <t>Adela Borjas</t>
  </si>
  <si>
    <t>Bethany Brundage</t>
  </si>
  <si>
    <t>Sofie Carrillo</t>
  </si>
  <si>
    <t>Mikenzie Chessman</t>
  </si>
  <si>
    <t>Richie Goheen</t>
  </si>
  <si>
    <t>Jacob Griego</t>
  </si>
  <si>
    <t>Raina Harper</t>
  </si>
  <si>
    <t>Erika MacSaveny</t>
  </si>
  <si>
    <t>Aaron Martinez</t>
  </si>
  <si>
    <t>Daniela Millan</t>
  </si>
  <si>
    <t>Blaise Navarro</t>
  </si>
  <si>
    <t>Sierra Quintana</t>
  </si>
  <si>
    <t>Kenny Prasomphon</t>
  </si>
  <si>
    <t>Paige Torres</t>
  </si>
  <si>
    <t>Antonio Villegas</t>
  </si>
  <si>
    <t>Cece Watson</t>
  </si>
  <si>
    <t>Jackson Zinsmeyer</t>
  </si>
  <si>
    <t xml:space="preserve">The full version of the standing rules can be found here: </t>
  </si>
  <si>
    <t>http://asunm.unm.edu/documents/2021-2022/documents/standingrules/s22financespringstandingrules.pdf</t>
  </si>
  <si>
    <t>$0.20 per mile, up to two (2) vehicles</t>
  </si>
  <si>
    <t>One (1) Coach or Economy Ticket</t>
  </si>
  <si>
    <t>Up to two (2) meetings or events at $200 each</t>
  </si>
  <si>
    <t>Speaker Honorarium</t>
  </si>
  <si>
    <t>Advertisemtent</t>
  </si>
  <si>
    <t xml:space="preserve">FOOD FOR LARGE EVENT MARCH 11TH- Speaker to come from Netherlands. Estimate 400+ to be in attendance. </t>
  </si>
  <si>
    <t>Food &amp; utensilis for fast a thon. Expect 75-100 to to attend</t>
  </si>
  <si>
    <t>Main Campus</t>
  </si>
  <si>
    <t>Leena Aggad</t>
  </si>
  <si>
    <t>505 967 9494</t>
  </si>
  <si>
    <t>505 717 6882</t>
  </si>
  <si>
    <t>laggad@unm.edu</t>
  </si>
  <si>
    <t>sjawadi2@unm.edu</t>
  </si>
  <si>
    <t>Sameen Jawadi</t>
  </si>
  <si>
    <t>Speaker Honorarium + Food money for event to take place March 11th. Fast-A-Thon to take place in April. Food + utensils needed for Fast-A-thon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</si>
</sst>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&quot;$&quot;#,##0"/>
    <numFmt numFmtId="167" formatCode="[&lt;=9999999]###\-####;\(###\)\ ###\-####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000000"/>
      <name val="Tahom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2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b/>
      <sz val="16"/>
      <color rgb="FF0000FF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0000FF"/>
      <name val="Calibri"/>
      <family val="2"/>
      <scheme val="minor"/>
    </font>
    <font>
      <sz val="11"/>
      <color rgb="FFC00000"/>
      <name val="Calibri"/>
      <family val="2"/>
    </font>
    <font>
      <b/>
      <sz val="9"/>
      <color theme="1"/>
      <name val="Calibri"/>
      <family val="2"/>
      <scheme val="minor"/>
    </font>
    <font>
      <b/>
      <sz val="9"/>
      <color indexed="10"/>
      <name val="Tahoma"/>
      <family val="2"/>
    </font>
    <font>
      <i/>
      <sz val="11"/>
      <color rgb="FF0000FF"/>
      <name val="Calibri"/>
      <family val="2"/>
      <scheme val="minor"/>
    </font>
    <font>
      <b/>
      <i/>
      <sz val="11"/>
      <color rgb="FF0000FF"/>
      <name val="Calibri"/>
      <family val="2"/>
    </font>
    <font>
      <b/>
      <sz val="11"/>
      <color rgb="FFFF0000"/>
      <name val="Calibri"/>
      <family val="2"/>
    </font>
    <font>
      <sz val="8"/>
      <color theme="1"/>
      <name val="Arial"/>
      <family val="2"/>
    </font>
    <font>
      <b/>
      <i/>
      <sz val="14"/>
      <color rgb="FF00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FF"/>
      <name val="Calibri"/>
      <family val="2"/>
    </font>
    <font>
      <b/>
      <u/>
      <sz val="20"/>
      <name val="Times New Roman"/>
      <family val="1"/>
    </font>
    <font>
      <sz val="12"/>
      <name val="Times New Roman"/>
      <family val="1"/>
    </font>
    <font>
      <i/>
      <sz val="11"/>
      <color rgb="FF0000FF"/>
      <name val="Calibri"/>
      <family val="2"/>
    </font>
    <font>
      <b/>
      <sz val="14"/>
      <color theme="3" tint="-0.249977111117893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3"/>
      <name val="Calibri"/>
      <family val="2"/>
      <scheme val="minor"/>
    </font>
    <font>
      <b/>
      <sz val="12"/>
      <color rgb="FFFFFF00"/>
      <name val="Candara"/>
      <family val="2"/>
    </font>
    <font>
      <b/>
      <sz val="11"/>
      <color rgb="FF0EF2DC"/>
      <name val="Candara"/>
      <family val="2"/>
    </font>
    <font>
      <b/>
      <u/>
      <sz val="11"/>
      <color rgb="FF0EF2DC"/>
      <name val="Candara"/>
      <family val="2"/>
    </font>
    <font>
      <sz val="14"/>
      <color theme="0"/>
      <name val="Arial Rounded MT Bold"/>
      <family val="2"/>
    </font>
    <font>
      <b/>
      <sz val="14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1"/>
      <color rgb="FFFFFF00"/>
      <name val="Candara"/>
      <family val="2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8"/>
      <color rgb="FF0066FF"/>
      <name val="Arial Black"/>
      <family val="2"/>
    </font>
    <font>
      <b/>
      <sz val="14"/>
      <color theme="0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FF"/>
      <name val="Calibri"/>
      <family val="2"/>
      <scheme val="minor"/>
    </font>
    <font>
      <b/>
      <sz val="11"/>
      <color indexed="12"/>
      <name val="Arial"/>
      <family val="2"/>
    </font>
    <font>
      <sz val="16"/>
      <color theme="0"/>
      <name val="Calibri"/>
      <family val="2"/>
      <scheme val="minor"/>
    </font>
    <font>
      <u/>
      <sz val="16"/>
      <color theme="0"/>
      <name val="Calibri"/>
      <family val="2"/>
      <scheme val="minor"/>
    </font>
    <font>
      <sz val="12"/>
      <color theme="1"/>
      <name val="Calibri (Body)"/>
    </font>
    <font>
      <b/>
      <sz val="9"/>
      <color rgb="FFFF0000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BC3FF"/>
        <bgColor indexed="64"/>
      </patternFill>
    </fill>
    <fill>
      <patternFill patternType="solid">
        <fgColor rgb="FF65A3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ABFFD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8" tint="0.39997558519241921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FF"/>
      </left>
      <right/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309">
    <xf numFmtId="0" fontId="0" fillId="0" borderId="0" xfId="0"/>
    <xf numFmtId="0" fontId="6" fillId="0" borderId="0" xfId="0" applyFont="1"/>
    <xf numFmtId="0" fontId="7" fillId="0" borderId="0" xfId="2"/>
    <xf numFmtId="164" fontId="7" fillId="0" borderId="17" xfId="2" applyNumberFormat="1" applyBorder="1" applyProtection="1">
      <protection locked="0"/>
    </xf>
    <xf numFmtId="0" fontId="7" fillId="0" borderId="17" xfId="2" applyBorder="1" applyProtection="1">
      <protection locked="0"/>
    </xf>
    <xf numFmtId="164" fontId="7" fillId="0" borderId="3" xfId="2" applyNumberFormat="1" applyBorder="1" applyProtection="1">
      <protection locked="0"/>
    </xf>
    <xf numFmtId="0" fontId="7" fillId="0" borderId="3" xfId="2" applyBorder="1" applyProtection="1">
      <protection locked="0"/>
    </xf>
    <xf numFmtId="0" fontId="7" fillId="0" borderId="3" xfId="2" applyBorder="1" applyAlignment="1" applyProtection="1">
      <alignment horizontal="center"/>
      <protection locked="0"/>
    </xf>
    <xf numFmtId="0" fontId="7" fillId="0" borderId="17" xfId="2" applyBorder="1" applyAlignment="1" applyProtection="1">
      <alignment horizontal="center"/>
      <protection locked="0"/>
    </xf>
    <xf numFmtId="164" fontId="11" fillId="0" borderId="18" xfId="2" applyNumberFormat="1" applyFont="1" applyBorder="1" applyAlignment="1" applyProtection="1">
      <protection locked="0"/>
    </xf>
    <xf numFmtId="164" fontId="11" fillId="0" borderId="3" xfId="2" applyNumberFormat="1" applyFont="1" applyBorder="1" applyAlignment="1" applyProtection="1">
      <protection locked="0"/>
    </xf>
    <xf numFmtId="164" fontId="11" fillId="0" borderId="19" xfId="2" applyNumberFormat="1" applyFont="1" applyBorder="1" applyAlignment="1">
      <alignment horizontal="center"/>
    </xf>
    <xf numFmtId="165" fontId="7" fillId="0" borderId="20" xfId="4" applyNumberFormat="1" applyFont="1" applyBorder="1" applyAlignment="1">
      <alignment horizontal="center"/>
    </xf>
    <xf numFmtId="164" fontId="7" fillId="0" borderId="27" xfId="2" applyNumberFormat="1" applyBorder="1" applyAlignment="1" applyProtection="1">
      <protection locked="0"/>
    </xf>
    <xf numFmtId="164" fontId="7" fillId="0" borderId="3" xfId="2" applyNumberFormat="1" applyBorder="1" applyAlignment="1" applyProtection="1">
      <protection locked="0"/>
    </xf>
    <xf numFmtId="164" fontId="9" fillId="0" borderId="3" xfId="2" applyNumberFormat="1" applyFont="1" applyBorder="1" applyProtection="1"/>
    <xf numFmtId="165" fontId="9" fillId="0" borderId="3" xfId="4" applyNumberFormat="1" applyFont="1" applyBorder="1" applyProtection="1"/>
    <xf numFmtId="164" fontId="9" fillId="0" borderId="21" xfId="2" applyNumberFormat="1" applyFont="1" applyBorder="1" applyAlignment="1" applyProtection="1"/>
    <xf numFmtId="164" fontId="12" fillId="0" borderId="22" xfId="2" applyNumberFormat="1" applyFont="1" applyBorder="1" applyAlignment="1" applyProtection="1"/>
    <xf numFmtId="164" fontId="9" fillId="0" borderId="17" xfId="2" applyNumberFormat="1" applyFont="1" applyBorder="1" applyProtection="1"/>
    <xf numFmtId="164" fontId="0" fillId="0" borderId="0" xfId="0" applyNumberFormat="1" applyBorder="1" applyAlignment="1" applyProtection="1">
      <alignment vertical="center"/>
      <protection locked="0"/>
    </xf>
    <xf numFmtId="164" fontId="0" fillId="0" borderId="0" xfId="0" applyNumberFormat="1" applyBorder="1" applyAlignment="1" applyProtection="1">
      <alignment horizontal="center" vertical="center"/>
      <protection locked="0"/>
    </xf>
    <xf numFmtId="1" fontId="0" fillId="0" borderId="14" xfId="0" applyNumberFormat="1" applyBorder="1" applyAlignment="1" applyProtection="1">
      <alignment horizontal="center" vertical="center"/>
      <protection locked="0"/>
    </xf>
    <xf numFmtId="1" fontId="0" fillId="0" borderId="0" xfId="0" applyNumberFormat="1" applyBorder="1" applyAlignment="1" applyProtection="1">
      <alignment vertical="center"/>
      <protection locked="0"/>
    </xf>
    <xf numFmtId="0" fontId="0" fillId="0" borderId="0" xfId="0"/>
    <xf numFmtId="0" fontId="0" fillId="0" borderId="0" xfId="0" applyAlignment="1">
      <alignment wrapText="1"/>
    </xf>
    <xf numFmtId="0" fontId="0" fillId="0" borderId="0" xfId="0" applyProtection="1">
      <protection locked="0"/>
    </xf>
    <xf numFmtId="44" fontId="0" fillId="0" borderId="3" xfId="1" applyFont="1" applyBorder="1" applyProtection="1">
      <protection locked="0"/>
    </xf>
    <xf numFmtId="0" fontId="17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1" fontId="0" fillId="0" borderId="0" xfId="1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2" xfId="0" applyBorder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7" fillId="0" borderId="0" xfId="0" applyFont="1" applyAlignment="1" applyProtection="1">
      <alignment horizontal="left" indent="2"/>
      <protection locked="0"/>
    </xf>
    <xf numFmtId="0" fontId="0" fillId="0" borderId="23" xfId="0" applyBorder="1" applyProtection="1">
      <protection locked="0"/>
    </xf>
    <xf numFmtId="0" fontId="16" fillId="0" borderId="0" xfId="0" applyFont="1" applyProtection="1"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32" fillId="0" borderId="0" xfId="0" applyFont="1" applyProtection="1">
      <protection locked="0"/>
    </xf>
    <xf numFmtId="0" fontId="2" fillId="0" borderId="10" xfId="0" applyFont="1" applyBorder="1" applyAlignment="1" applyProtection="1">
      <alignment horizontal="left" indent="2"/>
      <protection locked="0"/>
    </xf>
    <xf numFmtId="0" fontId="2" fillId="0" borderId="10" xfId="0" applyFont="1" applyBorder="1" applyProtection="1">
      <protection locked="0"/>
    </xf>
    <xf numFmtId="0" fontId="2" fillId="0" borderId="10" xfId="0" applyFont="1" applyBorder="1" applyAlignment="1" applyProtection="1">
      <alignment horizontal="left" indent="1"/>
      <protection locked="0"/>
    </xf>
    <xf numFmtId="0" fontId="0" fillId="0" borderId="10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0" xfId="0" applyFill="1" applyBorder="1"/>
    <xf numFmtId="0" fontId="0" fillId="0" borderId="0" xfId="0" applyProtection="1"/>
    <xf numFmtId="0" fontId="31" fillId="0" borderId="0" xfId="0" applyFont="1" applyAlignment="1" applyProtection="1">
      <alignment horizontal="left" indent="1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164" fontId="0" fillId="0" borderId="0" xfId="0" applyNumberFormat="1" applyFill="1" applyBorder="1" applyAlignment="1" applyProtection="1">
      <alignment vertic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37" xfId="0" applyFont="1" applyBorder="1" applyAlignment="1" applyProtection="1">
      <alignment horizontal="center"/>
      <protection locked="0"/>
    </xf>
    <xf numFmtId="0" fontId="38" fillId="0" borderId="0" xfId="0" applyFont="1" applyAlignment="1" applyProtection="1">
      <alignment vertical="top"/>
      <protection locked="0"/>
    </xf>
    <xf numFmtId="0" fontId="38" fillId="0" borderId="0" xfId="0" applyFont="1" applyProtection="1">
      <protection locked="0"/>
    </xf>
    <xf numFmtId="44" fontId="29" fillId="0" borderId="0" xfId="1" applyFont="1" applyFill="1" applyBorder="1" applyProtection="1"/>
    <xf numFmtId="0" fontId="40" fillId="0" borderId="0" xfId="0" applyFont="1" applyProtection="1">
      <protection locked="0"/>
    </xf>
    <xf numFmtId="0" fontId="16" fillId="0" borderId="13" xfId="0" applyFont="1" applyBorder="1" applyAlignment="1" applyProtection="1">
      <alignment horizontal="center" vertical="center"/>
    </xf>
    <xf numFmtId="0" fontId="16" fillId="0" borderId="49" xfId="0" applyFont="1" applyBorder="1" applyAlignment="1" applyProtection="1">
      <alignment horizontal="center" vertical="center"/>
    </xf>
    <xf numFmtId="6" fontId="0" fillId="0" borderId="50" xfId="0" applyNumberFormat="1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left" indent="1"/>
    </xf>
    <xf numFmtId="166" fontId="0" fillId="0" borderId="50" xfId="0" applyNumberFormat="1" applyFill="1" applyBorder="1" applyAlignment="1" applyProtection="1">
      <alignment horizontal="center"/>
    </xf>
    <xf numFmtId="0" fontId="42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 indent="10"/>
    </xf>
    <xf numFmtId="0" fontId="43" fillId="0" borderId="0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left" vertical="top" wrapText="1" indent="9"/>
    </xf>
    <xf numFmtId="0" fontId="0" fillId="0" borderId="0" xfId="0" applyFill="1" applyBorder="1" applyAlignment="1">
      <alignment horizontal="left" vertical="top" indent="9"/>
    </xf>
    <xf numFmtId="0" fontId="43" fillId="0" borderId="0" xfId="0" applyFont="1" applyFill="1" applyBorder="1" applyAlignment="1">
      <alignment horizontal="left" vertical="top" indent="9"/>
    </xf>
    <xf numFmtId="0" fontId="43" fillId="0" borderId="0" xfId="0" applyFont="1" applyFill="1" applyBorder="1" applyAlignment="1">
      <alignment horizontal="left" vertical="top" indent="12"/>
    </xf>
    <xf numFmtId="0" fontId="0" fillId="0" borderId="0" xfId="0" applyFill="1" applyBorder="1" applyAlignment="1">
      <alignment horizontal="left" vertical="top" wrapText="1" indent="12"/>
    </xf>
    <xf numFmtId="0" fontId="0" fillId="0" borderId="0" xfId="0" applyFill="1" applyBorder="1" applyAlignment="1">
      <alignment horizontal="left" vertical="top" wrapText="1" indent="9"/>
    </xf>
    <xf numFmtId="0" fontId="43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 indent="5"/>
    </xf>
    <xf numFmtId="0" fontId="0" fillId="0" borderId="0" xfId="0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indent="5"/>
    </xf>
    <xf numFmtId="0" fontId="43" fillId="0" borderId="0" xfId="0" applyFont="1" applyFill="1" applyBorder="1" applyAlignment="1">
      <alignment horizontal="left" vertical="top" indent="7"/>
    </xf>
    <xf numFmtId="0" fontId="43" fillId="0" borderId="0" xfId="0" applyFont="1" applyFill="1" applyBorder="1" applyAlignment="1">
      <alignment horizontal="left" vertical="top" wrapText="1" indent="7"/>
    </xf>
    <xf numFmtId="0" fontId="43" fillId="0" borderId="0" xfId="0" applyFont="1" applyFill="1" applyBorder="1" applyAlignment="1">
      <alignment horizontal="left" vertical="top" wrapText="1" indent="10"/>
    </xf>
    <xf numFmtId="0" fontId="0" fillId="0" borderId="0" xfId="0" applyFill="1" applyBorder="1" applyAlignment="1">
      <alignment horizontal="left" vertical="top" wrapText="1" indent="10"/>
    </xf>
    <xf numFmtId="0" fontId="0" fillId="0" borderId="0" xfId="0" applyFill="1" applyBorder="1" applyAlignment="1">
      <alignment horizontal="left" vertical="top" wrapText="1" indent="7"/>
    </xf>
    <xf numFmtId="0" fontId="0" fillId="0" borderId="0" xfId="0" applyFill="1" applyBorder="1" applyAlignment="1">
      <alignment horizontal="left" vertical="top" wrapText="1" indent="8"/>
    </xf>
    <xf numFmtId="0" fontId="43" fillId="0" borderId="0" xfId="0" applyFont="1" applyFill="1" applyBorder="1" applyAlignment="1">
      <alignment horizontal="left" vertical="top" wrapText="1" indent="12"/>
    </xf>
    <xf numFmtId="0" fontId="43" fillId="0" borderId="0" xfId="0" applyFont="1" applyFill="1" applyBorder="1" applyAlignment="1">
      <alignment horizontal="left" vertical="top" wrapText="1" indent="14"/>
    </xf>
    <xf numFmtId="0" fontId="43" fillId="0" borderId="0" xfId="0" applyFont="1" applyFill="1" applyBorder="1" applyAlignment="1">
      <alignment horizontal="left" vertical="top" wrapText="1" indent="20"/>
    </xf>
    <xf numFmtId="0" fontId="43" fillId="0" borderId="0" xfId="0" applyFont="1" applyFill="1" applyBorder="1" applyAlignment="1">
      <alignment horizontal="left" vertical="top" wrapText="1" indent="24"/>
    </xf>
    <xf numFmtId="0" fontId="0" fillId="0" borderId="53" xfId="0" applyFill="1" applyBorder="1" applyAlignment="1">
      <alignment horizontal="left" vertical="top" wrapText="1"/>
    </xf>
    <xf numFmtId="0" fontId="0" fillId="0" borderId="17" xfId="0" applyFill="1" applyBorder="1" applyAlignment="1">
      <alignment horizontal="left" vertical="top" wrapText="1"/>
    </xf>
    <xf numFmtId="0" fontId="0" fillId="5" borderId="0" xfId="0" applyFill="1"/>
    <xf numFmtId="0" fontId="2" fillId="0" borderId="43" xfId="0" applyFont="1" applyBorder="1" applyProtection="1">
      <protection locked="0"/>
    </xf>
    <xf numFmtId="44" fontId="0" fillId="0" borderId="44" xfId="1" applyFont="1" applyBorder="1" applyProtection="1">
      <protection locked="0"/>
    </xf>
    <xf numFmtId="0" fontId="2" fillId="5" borderId="0" xfId="0" applyFont="1" applyFill="1" applyProtection="1">
      <protection locked="0"/>
    </xf>
    <xf numFmtId="0" fontId="16" fillId="5" borderId="0" xfId="0" applyFont="1" applyFill="1" applyProtection="1">
      <protection locked="0"/>
    </xf>
    <xf numFmtId="0" fontId="0" fillId="0" borderId="0" xfId="0" applyAlignment="1" applyProtection="1">
      <protection locked="0"/>
    </xf>
    <xf numFmtId="0" fontId="16" fillId="0" borderId="0" xfId="0" applyFont="1" applyAlignment="1" applyProtection="1">
      <alignment horizontal="left" indent="5"/>
      <protection locked="0"/>
    </xf>
    <xf numFmtId="0" fontId="2" fillId="0" borderId="0" xfId="0" applyFont="1" applyAlignment="1" applyProtection="1">
      <alignment horizontal="left" indent="5"/>
      <protection locked="0"/>
    </xf>
    <xf numFmtId="0" fontId="0" fillId="7" borderId="52" xfId="0" applyFill="1" applyBorder="1" applyAlignment="1" applyProtection="1">
      <alignment horizontal="left" indent="1"/>
    </xf>
    <xf numFmtId="166" fontId="0" fillId="7" borderId="50" xfId="0" applyNumberFormat="1" applyFill="1" applyBorder="1" applyAlignment="1" applyProtection="1">
      <alignment horizontal="center"/>
    </xf>
    <xf numFmtId="0" fontId="55" fillId="0" borderId="0" xfId="0" applyFont="1" applyProtection="1">
      <protection locked="0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0" borderId="0" xfId="0" quotePrefix="1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1" fontId="0" fillId="8" borderId="14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Alignment="1" applyProtection="1">
      <alignment horizontal="center"/>
      <protection locked="0"/>
    </xf>
    <xf numFmtId="0" fontId="2" fillId="8" borderId="23" xfId="0" applyFont="1" applyFill="1" applyBorder="1" applyAlignment="1" applyProtection="1">
      <alignment horizontal="center"/>
      <protection locked="0"/>
    </xf>
    <xf numFmtId="44" fontId="2" fillId="8" borderId="13" xfId="1" applyFont="1" applyFill="1" applyBorder="1" applyProtection="1"/>
    <xf numFmtId="0" fontId="2" fillId="8" borderId="43" xfId="0" applyFont="1" applyFill="1" applyBorder="1" applyAlignment="1" applyProtection="1">
      <alignment horizontal="center"/>
      <protection locked="0"/>
    </xf>
    <xf numFmtId="44" fontId="0" fillId="8" borderId="44" xfId="0" applyNumberFormat="1" applyFill="1" applyBorder="1" applyProtection="1">
      <protection locked="0"/>
    </xf>
    <xf numFmtId="0" fontId="29" fillId="9" borderId="43" xfId="0" applyFont="1" applyFill="1" applyBorder="1" applyAlignment="1" applyProtection="1">
      <alignment horizontal="center" vertical="center"/>
      <protection locked="0"/>
    </xf>
    <xf numFmtId="44" fontId="29" fillId="9" borderId="44" xfId="1" applyFont="1" applyFill="1" applyBorder="1" applyAlignment="1" applyProtection="1">
      <alignment vertical="center"/>
    </xf>
    <xf numFmtId="0" fontId="2" fillId="8" borderId="25" xfId="0" applyFont="1" applyFill="1" applyBorder="1" applyAlignment="1" applyProtection="1">
      <alignment horizontal="center"/>
      <protection locked="0"/>
    </xf>
    <xf numFmtId="0" fontId="0" fillId="8" borderId="51" xfId="0" applyFill="1" applyBorder="1" applyAlignment="1" applyProtection="1">
      <alignment horizontal="left" indent="1"/>
    </xf>
    <xf numFmtId="0" fontId="0" fillId="8" borderId="42" xfId="0" applyFill="1" applyBorder="1" applyAlignment="1" applyProtection="1">
      <alignment horizontal="center"/>
    </xf>
    <xf numFmtId="0" fontId="0" fillId="8" borderId="52" xfId="0" applyFill="1" applyBorder="1" applyAlignment="1" applyProtection="1">
      <alignment horizontal="left" indent="1"/>
    </xf>
    <xf numFmtId="166" fontId="0" fillId="8" borderId="50" xfId="0" applyNumberFormat="1" applyFill="1" applyBorder="1" applyAlignment="1" applyProtection="1">
      <alignment horizontal="center"/>
    </xf>
    <xf numFmtId="0" fontId="53" fillId="11" borderId="33" xfId="0" applyFont="1" applyFill="1" applyBorder="1" applyAlignment="1" applyProtection="1">
      <alignment horizontal="left" vertical="center" wrapText="1" indent="1"/>
    </xf>
    <xf numFmtId="0" fontId="17" fillId="11" borderId="35" xfId="0" applyFont="1" applyFill="1" applyBorder="1" applyAlignment="1">
      <alignment horizontal="left" wrapText="1" indent="1"/>
    </xf>
    <xf numFmtId="44" fontId="0" fillId="0" borderId="44" xfId="1" applyFont="1" applyBorder="1" applyProtection="1"/>
    <xf numFmtId="44" fontId="0" fillId="8" borderId="26" xfId="0" applyNumberFormat="1" applyFill="1" applyBorder="1" applyProtection="1"/>
    <xf numFmtId="44" fontId="0" fillId="0" borderId="3" xfId="1" applyFont="1" applyBorder="1" applyProtection="1"/>
    <xf numFmtId="0" fontId="61" fillId="0" borderId="1" xfId="0" applyFont="1" applyBorder="1" applyProtection="1">
      <protection locked="0"/>
    </xf>
    <xf numFmtId="0" fontId="7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15" fillId="0" borderId="0" xfId="5"/>
    <xf numFmtId="166" fontId="0" fillId="8" borderId="50" xfId="0" applyNumberFormat="1" applyFont="1" applyFill="1" applyBorder="1" applyAlignment="1" applyProtection="1">
      <alignment horizontal="center"/>
    </xf>
    <xf numFmtId="166" fontId="0" fillId="0" borderId="50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164" fontId="0" fillId="0" borderId="11" xfId="0" applyNumberFormat="1" applyBorder="1" applyAlignment="1" applyProtection="1">
      <alignment horizontal="center" vertical="center"/>
      <protection locked="0"/>
    </xf>
    <xf numFmtId="164" fontId="0" fillId="0" borderId="12" xfId="0" applyNumberFormat="1" applyBorder="1" applyAlignment="1" applyProtection="1">
      <alignment horizontal="center" vertical="center"/>
      <protection locked="0"/>
    </xf>
    <xf numFmtId="0" fontId="6" fillId="0" borderId="41" xfId="0" applyFont="1" applyBorder="1" applyAlignment="1" applyProtection="1">
      <alignment horizontal="center"/>
      <protection locked="0"/>
    </xf>
    <xf numFmtId="0" fontId="6" fillId="0" borderId="37" xfId="0" applyFont="1" applyBorder="1" applyAlignment="1" applyProtection="1">
      <alignment horizontal="center"/>
      <protection locked="0"/>
    </xf>
    <xf numFmtId="0" fontId="6" fillId="0" borderId="42" xfId="0" applyFont="1" applyBorder="1" applyAlignment="1" applyProtection="1">
      <alignment horizontal="center"/>
      <protection locked="0"/>
    </xf>
    <xf numFmtId="164" fontId="0" fillId="0" borderId="0" xfId="1" applyNumberFormat="1" applyFont="1" applyBorder="1" applyAlignment="1" applyProtection="1">
      <alignment horizontal="center"/>
      <protection locked="0"/>
    </xf>
    <xf numFmtId="164" fontId="0" fillId="0" borderId="1" xfId="1" applyNumberFormat="1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15" fillId="8" borderId="0" xfId="5" applyFill="1" applyBorder="1" applyAlignment="1" applyProtection="1">
      <alignment horizontal="center"/>
      <protection locked="0"/>
    </xf>
    <xf numFmtId="0" fontId="15" fillId="8" borderId="1" xfId="5" applyFill="1" applyBorder="1" applyAlignment="1" applyProtection="1">
      <alignment horizontal="center"/>
      <protection locked="0"/>
    </xf>
    <xf numFmtId="0" fontId="0" fillId="8" borderId="0" xfId="0" applyNumberFormat="1" applyFill="1" applyBorder="1" applyAlignment="1" applyProtection="1">
      <alignment horizontal="center" vertical="center"/>
      <protection locked="0"/>
    </xf>
    <xf numFmtId="0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0" xfId="0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167" fontId="0" fillId="8" borderId="0" xfId="0" applyNumberFormat="1" applyFill="1" applyAlignment="1" applyProtection="1">
      <alignment horizontal="center"/>
      <protection locked="0"/>
    </xf>
    <xf numFmtId="167" fontId="0" fillId="8" borderId="1" xfId="0" applyNumberFormat="1" applyFill="1" applyBorder="1" applyAlignment="1" applyProtection="1">
      <alignment horizontal="center"/>
      <protection locked="0"/>
    </xf>
    <xf numFmtId="0" fontId="2" fillId="8" borderId="43" xfId="0" applyFont="1" applyFill="1" applyBorder="1" applyAlignment="1" applyProtection="1">
      <alignment horizontal="center" vertical="center"/>
      <protection locked="0"/>
    </xf>
    <xf numFmtId="0" fontId="2" fillId="8" borderId="45" xfId="0" applyFont="1" applyFill="1" applyBorder="1" applyAlignment="1" applyProtection="1">
      <alignment horizontal="center" vertical="center"/>
      <protection locked="0"/>
    </xf>
    <xf numFmtId="0" fontId="2" fillId="8" borderId="44" xfId="0" applyFont="1" applyFill="1" applyBorder="1" applyAlignment="1" applyProtection="1">
      <alignment horizontal="center" vertical="center"/>
      <protection locked="0"/>
    </xf>
    <xf numFmtId="0" fontId="0" fillId="8" borderId="4" xfId="0" applyFill="1" applyBorder="1" applyAlignment="1" applyProtection="1">
      <alignment horizontal="left" vertical="top" wrapText="1"/>
      <protection locked="0"/>
    </xf>
    <xf numFmtId="0" fontId="0" fillId="8" borderId="2" xfId="0" applyFill="1" applyBorder="1" applyAlignment="1" applyProtection="1">
      <alignment horizontal="left" vertical="top" wrapText="1"/>
      <protection locked="0"/>
    </xf>
    <xf numFmtId="0" fontId="0" fillId="8" borderId="5" xfId="0" applyFill="1" applyBorder="1" applyAlignment="1" applyProtection="1">
      <alignment horizontal="left" vertical="top" wrapText="1"/>
      <protection locked="0"/>
    </xf>
    <xf numFmtId="0" fontId="0" fillId="8" borderId="6" xfId="0" applyFill="1" applyBorder="1" applyAlignment="1" applyProtection="1">
      <alignment horizontal="left" vertical="top" wrapText="1"/>
      <protection locked="0"/>
    </xf>
    <xf numFmtId="0" fontId="0" fillId="8" borderId="0" xfId="0" applyFill="1" applyBorder="1" applyAlignment="1" applyProtection="1">
      <alignment horizontal="left" vertical="top" wrapText="1"/>
      <protection locked="0"/>
    </xf>
    <xf numFmtId="0" fontId="0" fillId="8" borderId="7" xfId="0" applyFill="1" applyBorder="1" applyAlignment="1" applyProtection="1">
      <alignment horizontal="left" vertical="top" wrapText="1"/>
      <protection locked="0"/>
    </xf>
    <xf numFmtId="0" fontId="0" fillId="8" borderId="8" xfId="0" applyFill="1" applyBorder="1" applyAlignment="1" applyProtection="1">
      <alignment horizontal="left" vertical="top" wrapText="1"/>
      <protection locked="0"/>
    </xf>
    <xf numFmtId="0" fontId="0" fillId="8" borderId="1" xfId="0" applyFill="1" applyBorder="1" applyAlignment="1" applyProtection="1">
      <alignment horizontal="left" vertical="top" wrapText="1"/>
      <protection locked="0"/>
    </xf>
    <xf numFmtId="0" fontId="0" fillId="8" borderId="9" xfId="0" applyFill="1" applyBorder="1" applyAlignment="1" applyProtection="1">
      <alignment horizontal="left" vertical="top" wrapText="1"/>
      <protection locked="0"/>
    </xf>
    <xf numFmtId="0" fontId="19" fillId="8" borderId="0" xfId="0" applyFont="1" applyFill="1" applyAlignment="1" applyProtection="1">
      <alignment horizontal="center"/>
      <protection locked="0"/>
    </xf>
    <xf numFmtId="0" fontId="26" fillId="8" borderId="0" xfId="0" applyFont="1" applyFill="1" applyAlignment="1" applyProtection="1">
      <alignment horizontal="center" vertical="center"/>
      <protection locked="0"/>
    </xf>
    <xf numFmtId="0" fontId="51" fillId="10" borderId="0" xfId="0" applyFont="1" applyFill="1" applyAlignment="1" applyProtection="1">
      <alignment horizontal="center"/>
      <protection locked="0"/>
    </xf>
    <xf numFmtId="14" fontId="0" fillId="8" borderId="0" xfId="0" applyNumberFormat="1" applyFill="1" applyBorder="1" applyAlignment="1" applyProtection="1">
      <alignment horizontal="center"/>
      <protection locked="0"/>
    </xf>
    <xf numFmtId="14" fontId="0" fillId="8" borderId="1" xfId="0" applyNumberFormat="1" applyFill="1" applyBorder="1" applyAlignment="1" applyProtection="1">
      <alignment horizontal="center"/>
      <protection locked="0"/>
    </xf>
    <xf numFmtId="0" fontId="68" fillId="15" borderId="0" xfId="0" applyFont="1" applyFill="1" applyAlignment="1" applyProtection="1">
      <alignment horizontal="center" vertical="center" wrapText="1"/>
      <protection locked="0"/>
    </xf>
    <xf numFmtId="0" fontId="0" fillId="8" borderId="0" xfId="0" applyFill="1" applyBorder="1" applyAlignment="1" applyProtection="1">
      <alignment horizontal="left" vertical="center" wrapText="1" indent="1"/>
      <protection locked="0"/>
    </xf>
    <xf numFmtId="0" fontId="0" fillId="8" borderId="1" xfId="0" applyFill="1" applyBorder="1" applyAlignment="1" applyProtection="1">
      <alignment horizontal="left" vertical="center" wrapText="1" indent="1"/>
      <protection locked="0"/>
    </xf>
    <xf numFmtId="0" fontId="21" fillId="0" borderId="0" xfId="0" applyFont="1" applyAlignment="1" applyProtection="1">
      <alignment horizontal="center"/>
      <protection locked="0"/>
    </xf>
    <xf numFmtId="164" fontId="2" fillId="0" borderId="1" xfId="0" applyNumberFormat="1" applyFont="1" applyBorder="1" applyAlignment="1" applyProtection="1">
      <alignment horizontal="center"/>
    </xf>
    <xf numFmtId="0" fontId="57" fillId="12" borderId="46" xfId="0" applyFont="1" applyFill="1" applyBorder="1" applyAlignment="1" applyProtection="1">
      <alignment horizontal="center" vertical="center"/>
      <protection locked="0"/>
    </xf>
    <xf numFmtId="0" fontId="57" fillId="12" borderId="0" xfId="0" applyFont="1" applyFill="1" applyBorder="1" applyAlignment="1" applyProtection="1">
      <alignment horizontal="center" vertical="center"/>
      <protection locked="0"/>
    </xf>
    <xf numFmtId="0" fontId="2" fillId="11" borderId="3" xfId="0" applyFont="1" applyFill="1" applyBorder="1" applyAlignment="1" applyProtection="1">
      <alignment horizontal="center"/>
      <protection locked="0"/>
    </xf>
    <xf numFmtId="0" fontId="0" fillId="8" borderId="11" xfId="0" applyFill="1" applyBorder="1" applyAlignment="1" applyProtection="1">
      <alignment horizontal="left"/>
      <protection locked="0"/>
    </xf>
    <xf numFmtId="0" fontId="0" fillId="8" borderId="14" xfId="0" applyFill="1" applyBorder="1" applyAlignment="1" applyProtection="1">
      <alignment horizontal="left"/>
      <protection locked="0"/>
    </xf>
    <xf numFmtId="0" fontId="0" fillId="8" borderId="12" xfId="0" applyFill="1" applyBorder="1" applyAlignment="1" applyProtection="1">
      <alignment horizontal="left"/>
      <protection locked="0"/>
    </xf>
    <xf numFmtId="0" fontId="0" fillId="8" borderId="11" xfId="0" applyFill="1" applyBorder="1" applyAlignment="1" applyProtection="1">
      <alignment horizontal="center"/>
      <protection locked="0"/>
    </xf>
    <xf numFmtId="0" fontId="0" fillId="8" borderId="12" xfId="0" applyFill="1" applyBorder="1" applyAlignment="1" applyProtection="1">
      <alignment horizontal="center"/>
      <protection locked="0"/>
    </xf>
    <xf numFmtId="0" fontId="58" fillId="13" borderId="41" xfId="0" applyFont="1" applyFill="1" applyBorder="1" applyAlignment="1" applyProtection="1">
      <alignment horizontal="center"/>
      <protection locked="0"/>
    </xf>
    <xf numFmtId="0" fontId="58" fillId="13" borderId="37" xfId="0" applyFont="1" applyFill="1" applyBorder="1" applyAlignment="1" applyProtection="1">
      <alignment horizontal="center"/>
      <protection locked="0"/>
    </xf>
    <xf numFmtId="0" fontId="58" fillId="13" borderId="42" xfId="0" applyFont="1" applyFill="1" applyBorder="1" applyAlignment="1" applyProtection="1">
      <alignment horizontal="center"/>
      <protection locked="0"/>
    </xf>
    <xf numFmtId="44" fontId="0" fillId="0" borderId="11" xfId="1" applyFont="1" applyBorder="1" applyAlignment="1" applyProtection="1">
      <alignment horizontal="center" vertical="center"/>
      <protection locked="0"/>
    </xf>
    <xf numFmtId="44" fontId="0" fillId="0" borderId="12" xfId="1" applyFont="1" applyBorder="1" applyAlignment="1" applyProtection="1">
      <alignment horizontal="center" vertical="center"/>
      <protection locked="0"/>
    </xf>
    <xf numFmtId="44" fontId="0" fillId="0" borderId="11" xfId="1" applyFont="1" applyBorder="1" applyAlignment="1" applyProtection="1">
      <alignment horizontal="center" vertical="center"/>
    </xf>
    <xf numFmtId="44" fontId="0" fillId="0" borderId="12" xfId="1" applyFont="1" applyBorder="1" applyAlignment="1" applyProtection="1">
      <alignment horizontal="center" vertical="center"/>
    </xf>
    <xf numFmtId="0" fontId="30" fillId="0" borderId="4" xfId="0" applyFont="1" applyBorder="1" applyAlignment="1" applyProtection="1">
      <alignment horizontal="left" vertical="top" wrapText="1"/>
      <protection locked="0"/>
    </xf>
    <xf numFmtId="0" fontId="30" fillId="0" borderId="2" xfId="0" applyFont="1" applyBorder="1" applyAlignment="1" applyProtection="1">
      <alignment horizontal="left" vertical="top" wrapText="1"/>
      <protection locked="0"/>
    </xf>
    <xf numFmtId="0" fontId="30" fillId="0" borderId="5" xfId="0" applyFont="1" applyBorder="1" applyAlignment="1" applyProtection="1">
      <alignment horizontal="left" vertical="top" wrapText="1"/>
      <protection locked="0"/>
    </xf>
    <xf numFmtId="0" fontId="30" fillId="0" borderId="6" xfId="0" applyFont="1" applyBorder="1" applyAlignment="1" applyProtection="1">
      <alignment horizontal="left" vertical="top" wrapText="1"/>
      <protection locked="0"/>
    </xf>
    <xf numFmtId="0" fontId="30" fillId="0" borderId="0" xfId="0" applyFont="1" applyBorder="1" applyAlignment="1" applyProtection="1">
      <alignment horizontal="left" vertical="top" wrapText="1"/>
      <protection locked="0"/>
    </xf>
    <xf numFmtId="0" fontId="30" fillId="0" borderId="7" xfId="0" applyFont="1" applyBorder="1" applyAlignment="1" applyProtection="1">
      <alignment horizontal="left" vertical="top" wrapText="1"/>
      <protection locked="0"/>
    </xf>
    <xf numFmtId="0" fontId="30" fillId="0" borderId="8" xfId="0" applyFont="1" applyBorder="1" applyAlignment="1" applyProtection="1">
      <alignment horizontal="left" vertical="top" wrapText="1"/>
      <protection locked="0"/>
    </xf>
    <xf numFmtId="0" fontId="30" fillId="0" borderId="1" xfId="0" applyFont="1" applyBorder="1" applyAlignment="1" applyProtection="1">
      <alignment horizontal="left" vertical="top" wrapText="1"/>
      <protection locked="0"/>
    </xf>
    <xf numFmtId="0" fontId="30" fillId="0" borderId="9" xfId="0" applyFont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164" fontId="2" fillId="0" borderId="0" xfId="1" applyNumberFormat="1" applyFont="1" applyBorder="1" applyAlignment="1" applyProtection="1">
      <alignment horizontal="center"/>
    </xf>
    <xf numFmtId="164" fontId="2" fillId="0" borderId="1" xfId="1" applyNumberFormat="1" applyFont="1" applyBorder="1" applyAlignment="1" applyProtection="1">
      <alignment horizontal="center"/>
    </xf>
    <xf numFmtId="0" fontId="29" fillId="11" borderId="43" xfId="0" applyFont="1" applyFill="1" applyBorder="1" applyAlignment="1" applyProtection="1">
      <alignment horizontal="center"/>
      <protection locked="0"/>
    </xf>
    <xf numFmtId="0" fontId="29" fillId="11" borderId="44" xfId="0" applyFont="1" applyFill="1" applyBorder="1" applyAlignment="1" applyProtection="1">
      <alignment horizontal="center"/>
      <protection locked="0"/>
    </xf>
    <xf numFmtId="6" fontId="0" fillId="0" borderId="11" xfId="1" applyNumberFormat="1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/>
    </xf>
    <xf numFmtId="0" fontId="7" fillId="0" borderId="3" xfId="2" applyFont="1" applyBorder="1" applyAlignment="1" applyProtection="1">
      <alignment horizontal="center"/>
      <protection locked="0"/>
    </xf>
    <xf numFmtId="0" fontId="10" fillId="0" borderId="27" xfId="2" applyFont="1" applyBorder="1" applyAlignment="1">
      <alignment horizontal="center" vertical="center" wrapText="1"/>
    </xf>
    <xf numFmtId="0" fontId="10" fillId="0" borderId="6" xfId="2" applyFont="1" applyBorder="1" applyAlignment="1">
      <alignment horizontal="center" vertical="center" wrapText="1"/>
    </xf>
    <xf numFmtId="0" fontId="10" fillId="0" borderId="32" xfId="2" applyFont="1" applyBorder="1" applyAlignment="1">
      <alignment horizontal="center" vertical="center" wrapText="1"/>
    </xf>
    <xf numFmtId="0" fontId="7" fillId="4" borderId="33" xfId="2" applyFont="1" applyFill="1" applyBorder="1" applyAlignment="1">
      <alignment horizontal="center" vertical="center" wrapText="1"/>
    </xf>
    <xf numFmtId="0" fontId="7" fillId="4" borderId="34" xfId="2" applyFill="1" applyBorder="1" applyAlignment="1">
      <alignment horizontal="center" vertical="center" wrapText="1"/>
    </xf>
    <xf numFmtId="0" fontId="7" fillId="4" borderId="35" xfId="2" applyFill="1" applyBorder="1" applyAlignment="1">
      <alignment horizontal="center" vertical="center" wrapText="1"/>
    </xf>
    <xf numFmtId="0" fontId="10" fillId="0" borderId="27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0" fontId="10" fillId="0" borderId="7" xfId="2" applyFont="1" applyBorder="1" applyAlignment="1">
      <alignment horizontal="center" vertical="center"/>
    </xf>
    <xf numFmtId="0" fontId="10" fillId="0" borderId="32" xfId="2" applyFont="1" applyBorder="1" applyAlignment="1">
      <alignment horizontal="center" vertical="center"/>
    </xf>
    <xf numFmtId="0" fontId="10" fillId="0" borderId="36" xfId="2" applyFont="1" applyBorder="1" applyAlignment="1">
      <alignment horizontal="center" vertical="center"/>
    </xf>
    <xf numFmtId="0" fontId="7" fillId="0" borderId="3" xfId="2" applyBorder="1" applyAlignment="1" applyProtection="1">
      <alignment horizontal="center" wrapText="1"/>
      <protection locked="0"/>
    </xf>
    <xf numFmtId="0" fontId="10" fillId="0" borderId="29" xfId="2" applyFont="1" applyBorder="1" applyAlignment="1">
      <alignment horizontal="center" vertical="center" wrapText="1"/>
    </xf>
    <xf numFmtId="0" fontId="10" fillId="0" borderId="30" xfId="2" applyFont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 wrapText="1"/>
    </xf>
    <xf numFmtId="0" fontId="8" fillId="0" borderId="39" xfId="2" applyFont="1" applyBorder="1" applyAlignment="1">
      <alignment horizontal="center" vertical="center"/>
    </xf>
    <xf numFmtId="0" fontId="8" fillId="0" borderId="40" xfId="2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center"/>
    </xf>
    <xf numFmtId="0" fontId="8" fillId="0" borderId="26" xfId="2" applyFont="1" applyBorder="1" applyAlignment="1">
      <alignment horizontal="center" vertical="center"/>
    </xf>
    <xf numFmtId="0" fontId="7" fillId="0" borderId="27" xfId="2" applyFont="1" applyBorder="1" applyAlignment="1" applyProtection="1">
      <alignment horizontal="center"/>
      <protection locked="0"/>
    </xf>
    <xf numFmtId="0" fontId="7" fillId="0" borderId="28" xfId="2" applyFont="1" applyBorder="1" applyAlignment="1" applyProtection="1">
      <alignment horizontal="center"/>
      <protection locked="0"/>
    </xf>
    <xf numFmtId="0" fontId="9" fillId="0" borderId="11" xfId="2" applyFont="1" applyBorder="1" applyAlignment="1" applyProtection="1">
      <alignment horizontal="center"/>
    </xf>
    <xf numFmtId="0" fontId="9" fillId="0" borderId="14" xfId="2" applyFont="1" applyBorder="1" applyAlignment="1" applyProtection="1">
      <alignment horizontal="center"/>
    </xf>
    <xf numFmtId="0" fontId="9" fillId="0" borderId="12" xfId="2" applyFont="1" applyBorder="1" applyAlignment="1" applyProtection="1">
      <alignment horizontal="center"/>
    </xf>
    <xf numFmtId="0" fontId="7" fillId="4" borderId="23" xfId="2" applyFill="1" applyBorder="1" applyAlignment="1">
      <alignment horizontal="center" vertical="center" wrapText="1"/>
    </xf>
    <xf numFmtId="0" fontId="7" fillId="4" borderId="13" xfId="2" applyFill="1" applyBorder="1" applyAlignment="1">
      <alignment horizontal="center" vertical="center" wrapText="1"/>
    </xf>
    <xf numFmtId="0" fontId="7" fillId="4" borderId="24" xfId="2" applyFill="1" applyBorder="1" applyAlignment="1">
      <alignment horizontal="center" vertical="center" wrapText="1"/>
    </xf>
    <xf numFmtId="0" fontId="7" fillId="4" borderId="19" xfId="2" applyFill="1" applyBorder="1" applyAlignment="1">
      <alignment horizontal="center" vertical="center" wrapText="1"/>
    </xf>
    <xf numFmtId="0" fontId="7" fillId="4" borderId="25" xfId="2" applyFill="1" applyBorder="1" applyAlignment="1">
      <alignment horizontal="center" vertical="center" wrapText="1"/>
    </xf>
    <xf numFmtId="0" fontId="7" fillId="4" borderId="26" xfId="2" applyFill="1" applyBorder="1" applyAlignment="1">
      <alignment horizontal="center" vertical="center" wrapText="1"/>
    </xf>
    <xf numFmtId="164" fontId="7" fillId="0" borderId="15" xfId="2" applyNumberFormat="1" applyBorder="1" applyAlignment="1">
      <alignment horizontal="center" vertical="center"/>
    </xf>
    <xf numFmtId="164" fontId="7" fillId="0" borderId="20" xfId="2" applyNumberFormat="1" applyBorder="1" applyAlignment="1">
      <alignment horizontal="center" vertical="center"/>
    </xf>
    <xf numFmtId="0" fontId="8" fillId="3" borderId="39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40" xfId="2" applyFont="1" applyFill="1" applyBorder="1" applyAlignment="1">
      <alignment horizontal="center" vertical="center"/>
    </xf>
    <xf numFmtId="0" fontId="8" fillId="3" borderId="24" xfId="2" applyFont="1" applyFill="1" applyBorder="1" applyAlignment="1">
      <alignment horizontal="center" vertical="center"/>
    </xf>
    <xf numFmtId="0" fontId="8" fillId="3" borderId="0" xfId="2" applyFont="1" applyFill="1" applyBorder="1" applyAlignment="1">
      <alignment horizontal="center" vertical="center"/>
    </xf>
    <xf numFmtId="0" fontId="8" fillId="3" borderId="19" xfId="2" applyFont="1" applyFill="1" applyBorder="1" applyAlignment="1">
      <alignment horizontal="center" vertical="center"/>
    </xf>
    <xf numFmtId="0" fontId="7" fillId="0" borderId="27" xfId="2" applyBorder="1" applyAlignment="1" applyProtection="1">
      <alignment horizontal="center" wrapText="1"/>
      <protection locked="0"/>
    </xf>
    <xf numFmtId="0" fontId="7" fillId="0" borderId="10" xfId="2" applyBorder="1" applyAlignment="1" applyProtection="1">
      <alignment horizontal="center" wrapText="1"/>
      <protection locked="0"/>
    </xf>
    <xf numFmtId="0" fontId="7" fillId="0" borderId="28" xfId="2" applyBorder="1" applyAlignment="1" applyProtection="1">
      <alignment horizontal="center" wrapText="1"/>
      <protection locked="0"/>
    </xf>
    <xf numFmtId="0" fontId="10" fillId="0" borderId="10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6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 wrapText="1"/>
    </xf>
    <xf numFmtId="0" fontId="10" fillId="0" borderId="38" xfId="2" applyFont="1" applyBorder="1" applyAlignment="1">
      <alignment horizontal="center" vertical="center" wrapText="1"/>
    </xf>
    <xf numFmtId="0" fontId="10" fillId="0" borderId="20" xfId="2" applyFont="1" applyBorder="1" applyAlignment="1">
      <alignment horizontal="center" vertical="center" wrapText="1"/>
    </xf>
    <xf numFmtId="164" fontId="2" fillId="5" borderId="0" xfId="1" applyNumberFormat="1" applyFont="1" applyFill="1" applyBorder="1" applyAlignment="1" applyProtection="1">
      <alignment horizontal="center"/>
    </xf>
    <xf numFmtId="164" fontId="2" fillId="5" borderId="1" xfId="1" applyNumberFormat="1" applyFont="1" applyFill="1" applyBorder="1" applyAlignment="1" applyProtection="1">
      <alignment horizontal="center"/>
    </xf>
    <xf numFmtId="0" fontId="62" fillId="14" borderId="0" xfId="0" applyFont="1" applyFill="1" applyAlignment="1">
      <alignment horizontal="center" wrapText="1"/>
    </xf>
    <xf numFmtId="0" fontId="63" fillId="14" borderId="0" xfId="5" applyFont="1" applyFill="1" applyAlignment="1">
      <alignment horizontal="center" vertical="top" wrapText="1"/>
    </xf>
    <xf numFmtId="6" fontId="64" fillId="0" borderId="54" xfId="0" applyNumberFormat="1" applyFont="1" applyFill="1" applyBorder="1" applyAlignment="1">
      <alignment horizontal="center" vertical="center"/>
    </xf>
    <xf numFmtId="6" fontId="31" fillId="0" borderId="55" xfId="0" applyNumberFormat="1" applyFont="1" applyFill="1" applyBorder="1" applyAlignment="1">
      <alignment horizontal="center" vertical="center"/>
    </xf>
    <xf numFmtId="0" fontId="48" fillId="10" borderId="23" xfId="0" applyFont="1" applyFill="1" applyBorder="1" applyAlignment="1" applyProtection="1">
      <alignment horizontal="center" vertical="center" wrapText="1"/>
    </xf>
    <xf numFmtId="0" fontId="48" fillId="10" borderId="13" xfId="0" applyFont="1" applyFill="1" applyBorder="1" applyAlignment="1" applyProtection="1">
      <alignment horizontal="center" vertical="center" wrapText="1"/>
    </xf>
    <xf numFmtId="0" fontId="48" fillId="10" borderId="24" xfId="0" applyFont="1" applyFill="1" applyBorder="1" applyAlignment="1" applyProtection="1">
      <alignment horizontal="center" vertical="center" wrapText="1"/>
    </xf>
    <xf numFmtId="0" fontId="48" fillId="10" borderId="19" xfId="0" applyFont="1" applyFill="1" applyBorder="1" applyAlignment="1" applyProtection="1">
      <alignment horizontal="center" vertical="center" wrapText="1"/>
    </xf>
    <xf numFmtId="0" fontId="48" fillId="10" borderId="25" xfId="0" applyFont="1" applyFill="1" applyBorder="1" applyAlignment="1" applyProtection="1">
      <alignment horizontal="center" vertical="center" wrapText="1"/>
    </xf>
    <xf numFmtId="0" fontId="48" fillId="10" borderId="26" xfId="0" applyFont="1" applyFill="1" applyBorder="1" applyAlignment="1" applyProtection="1">
      <alignment horizontal="center" vertical="center" wrapText="1"/>
    </xf>
    <xf numFmtId="0" fontId="45" fillId="8" borderId="23" xfId="0" applyFont="1" applyFill="1" applyBorder="1" applyAlignment="1" applyProtection="1">
      <alignment horizontal="center" vertical="center"/>
    </xf>
    <xf numFmtId="0" fontId="45" fillId="8" borderId="13" xfId="0" applyFont="1" applyFill="1" applyBorder="1" applyAlignment="1" applyProtection="1">
      <alignment horizontal="center" vertical="center"/>
    </xf>
    <xf numFmtId="0" fontId="45" fillId="8" borderId="24" xfId="0" applyFont="1" applyFill="1" applyBorder="1" applyAlignment="1" applyProtection="1">
      <alignment horizontal="center" vertical="center"/>
    </xf>
    <xf numFmtId="0" fontId="45" fillId="8" borderId="19" xfId="0" applyFont="1" applyFill="1" applyBorder="1" applyAlignment="1" applyProtection="1">
      <alignment horizontal="center" vertical="center"/>
    </xf>
    <xf numFmtId="166" fontId="2" fillId="11" borderId="48" xfId="0" applyNumberFormat="1" applyFont="1" applyFill="1" applyBorder="1" applyAlignment="1" applyProtection="1">
      <alignment horizontal="center" vertical="center"/>
    </xf>
    <xf numFmtId="166" fontId="2" fillId="11" borderId="47" xfId="0" applyNumberFormat="1" applyFont="1" applyFill="1" applyBorder="1" applyAlignment="1" applyProtection="1">
      <alignment horizontal="center" vertical="center"/>
    </xf>
    <xf numFmtId="0" fontId="49" fillId="6" borderId="24" xfId="0" applyFont="1" applyFill="1" applyBorder="1" applyAlignment="1" applyProtection="1">
      <alignment horizontal="center" vertical="center"/>
    </xf>
    <xf numFmtId="0" fontId="49" fillId="6" borderId="19" xfId="0" applyFont="1" applyFill="1" applyBorder="1" applyAlignment="1" applyProtection="1">
      <alignment horizontal="center" vertical="center"/>
    </xf>
    <xf numFmtId="0" fontId="54" fillId="6" borderId="25" xfId="0" applyFont="1" applyFill="1" applyBorder="1" applyAlignment="1" applyProtection="1">
      <alignment horizontal="center" vertical="center"/>
    </xf>
    <xf numFmtId="0" fontId="54" fillId="6" borderId="26" xfId="0" applyFont="1" applyFill="1" applyBorder="1" applyAlignment="1" applyProtection="1">
      <alignment horizontal="center" vertical="center"/>
    </xf>
    <xf numFmtId="0" fontId="0" fillId="0" borderId="54" xfId="0" applyFill="1" applyBorder="1" applyAlignment="1" applyProtection="1">
      <alignment horizontal="left" vertical="center" indent="1"/>
    </xf>
    <xf numFmtId="0" fontId="0" fillId="0" borderId="55" xfId="0" applyFill="1" applyBorder="1" applyAlignment="1" applyProtection="1">
      <alignment horizontal="left" vertical="center" indent="1"/>
    </xf>
  </cellXfs>
  <cellStyles count="6">
    <cellStyle name="Currency" xfId="1" builtinId="4"/>
    <cellStyle name="Hyperlink" xfId="5" builtinId="8"/>
    <cellStyle name="Normal" xfId="0" builtinId="0"/>
    <cellStyle name="Normal 2" xfId="3" xr:uid="{00000000-0005-0000-0000-000003000000}"/>
    <cellStyle name="Normal 3" xfId="2" xr:uid="{00000000-0005-0000-0000-000004000000}"/>
    <cellStyle name="Percent 2" xfId="4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333399"/>
      <color rgb="FF3333CC"/>
      <color rgb="FF0000FF"/>
      <color rgb="FF6600FF"/>
      <color rgb="FF00FFCC"/>
      <color rgb="FF0066FF"/>
      <color rgb="FFABFFD1"/>
      <color rgb="FFCCFF66"/>
      <color rgb="FF9BC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133350</xdr:rowOff>
    </xdr:from>
    <xdr:to>
      <xdr:col>11</xdr:col>
      <xdr:colOff>502526</xdr:colOff>
      <xdr:row>50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35" t="4200" r="5163" b="4459"/>
        <a:stretch/>
      </xdr:blipFill>
      <xdr:spPr>
        <a:xfrm>
          <a:off x="76200" y="133350"/>
          <a:ext cx="7131926" cy="942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11</xdr:col>
      <xdr:colOff>502942</xdr:colOff>
      <xdr:row>50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7" t="2273" r="981"/>
        <a:stretch/>
      </xdr:blipFill>
      <xdr:spPr>
        <a:xfrm>
          <a:off x="133350" y="95250"/>
          <a:ext cx="7075192" cy="958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19050</xdr:rowOff>
    </xdr:from>
    <xdr:to>
      <xdr:col>13</xdr:col>
      <xdr:colOff>1152525</xdr:colOff>
      <xdr:row>9</xdr:row>
      <xdr:rowOff>85725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9525" y="2000250"/>
          <a:ext cx="8839200" cy="733425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D8D8D8"/>
              </a:solidFill>
            </a14:hiddenFill>
          </a:ext>
        </a:extLst>
      </xdr:spPr>
    </xdr:sp>
    <xdr:clientData/>
  </xdr:twoCellAnchor>
  <xdr:twoCellAnchor>
    <xdr:from>
      <xdr:col>5</xdr:col>
      <xdr:colOff>482600</xdr:colOff>
      <xdr:row>7</xdr:row>
      <xdr:rowOff>27941</xdr:rowOff>
    </xdr:from>
    <xdr:to>
      <xdr:col>13</xdr:col>
      <xdr:colOff>939800</xdr:colOff>
      <xdr:row>8</xdr:row>
      <xdr:rowOff>71989</xdr:rowOff>
    </xdr:to>
    <xdr:sp macro="" textlink="">
      <xdr:nvSpPr>
        <xdr:cNvPr id="13" name="WordArt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48100" y="1488441"/>
          <a:ext cx="5930900" cy="272648"/>
        </a:xfrm>
        <a:prstGeom prst="rect">
          <a:avLst/>
        </a:prstGeom>
        <a:extLs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>
                <a:noFill/>
              </a:ln>
              <a:solidFill>
                <a:srgbClr val="C6060B"/>
              </a:solidFill>
              <a:effectLst>
                <a:outerShdw dist="17961" dir="2700000" algn="ctr" rotWithShape="0">
                  <a:srgbClr val="868686"/>
                </a:outerShdw>
              </a:effectLst>
              <a:latin typeface="Acier BAT Text Solid" panose="02000000000000000000" pitchFamily="2" charset="0"/>
            </a:rPr>
            <a:t>SENATE APPROPRIATIONS BILL FUNDING REQUEST</a:t>
          </a:r>
        </a:p>
      </xdr:txBody>
    </xdr:sp>
    <xdr:clientData/>
  </xdr:twoCellAnchor>
  <xdr:twoCellAnchor editAs="oneCell">
    <xdr:from>
      <xdr:col>1</xdr:col>
      <xdr:colOff>399740</xdr:colOff>
      <xdr:row>6</xdr:row>
      <xdr:rowOff>70189</xdr:rowOff>
    </xdr:from>
    <xdr:to>
      <xdr:col>5</xdr:col>
      <xdr:colOff>88900</xdr:colOff>
      <xdr:row>9</xdr:row>
      <xdr:rowOff>79088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1072840" y="1302089"/>
          <a:ext cx="2381560" cy="656599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</xdr:row>
      <xdr:rowOff>85725</xdr:rowOff>
    </xdr:from>
    <xdr:to>
      <xdr:col>9</xdr:col>
      <xdr:colOff>542925</xdr:colOff>
      <xdr:row>3</xdr:row>
      <xdr:rowOff>114300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152775" y="323850"/>
          <a:ext cx="2705100" cy="409575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37</xdr:row>
          <xdr:rowOff>139700</xdr:rowOff>
        </xdr:from>
        <xdr:to>
          <xdr:col>13</xdr:col>
          <xdr:colOff>152400</xdr:colOff>
          <xdr:row>40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2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  Received ASUNM funding in the current and/or past fiscal year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292100</xdr:colOff>
          <xdr:row>38</xdr:row>
          <xdr:rowOff>25400</xdr:rowOff>
        </xdr:from>
        <xdr:to>
          <xdr:col>6</xdr:col>
          <xdr:colOff>254000</xdr:colOff>
          <xdr:row>39</xdr:row>
          <xdr:rowOff>152400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 Is a chartered undergraduate student organization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49</xdr:row>
          <xdr:rowOff>139700</xdr:rowOff>
        </xdr:from>
        <xdr:to>
          <xdr:col>4</xdr:col>
          <xdr:colOff>177800</xdr:colOff>
          <xdr:row>50</xdr:row>
          <xdr:rowOff>152400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2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152400</xdr:rowOff>
        </xdr:from>
        <xdr:to>
          <xdr:col>9</xdr:col>
          <xdr:colOff>304800</xdr:colOff>
          <xdr:row>51</xdr:row>
          <xdr:rowOff>25400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2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520700</xdr:colOff>
          <xdr:row>49</xdr:row>
          <xdr:rowOff>127000</xdr:rowOff>
        </xdr:from>
        <xdr:to>
          <xdr:col>1</xdr:col>
          <xdr:colOff>228600</xdr:colOff>
          <xdr:row>50</xdr:row>
          <xdr:rowOff>177800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2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2</xdr:row>
      <xdr:rowOff>38100</xdr:rowOff>
    </xdr:from>
    <xdr:to>
      <xdr:col>4</xdr:col>
      <xdr:colOff>9525</xdr:colOff>
      <xdr:row>3</xdr:row>
      <xdr:rowOff>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239000" y="523875"/>
          <a:ext cx="1009650" cy="161925"/>
        </a:xfrm>
        <a:prstGeom prst="leftArrow">
          <a:avLst/>
        </a:prstGeom>
        <a:solidFill>
          <a:srgbClr val="0EF2DC"/>
        </a:solidFill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unm.unm.edu/documents/2021-2022/documents/standingrules/s22financespringstandingrul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BC3FF"/>
  </sheetPr>
  <dimension ref="A1"/>
  <sheetViews>
    <sheetView zoomScaleNormal="100" workbookViewId="0">
      <selection activeCell="O50" sqref="O50"/>
    </sheetView>
  </sheetViews>
  <sheetFormatPr baseColWidth="10" defaultColWidth="9.1640625" defaultRowHeight="15" x14ac:dyDescent="0.2"/>
  <cols>
    <col min="1" max="16384" width="9.1640625" style="111"/>
  </cols>
  <sheetData/>
  <printOptions horizontalCentered="1"/>
  <pageMargins left="0.45" right="0.45" top="0.5" bottom="0.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66FF"/>
  </sheetPr>
  <dimension ref="A1"/>
  <sheetViews>
    <sheetView topLeftCell="B1" zoomScale="191" zoomScaleNormal="100" workbookViewId="0">
      <selection activeCell="N25" sqref="N25"/>
    </sheetView>
  </sheetViews>
  <sheetFormatPr baseColWidth="10" defaultColWidth="9.1640625" defaultRowHeight="15" x14ac:dyDescent="0.2"/>
  <cols>
    <col min="1" max="16384" width="9.1640625" style="111"/>
  </cols>
  <sheetData/>
  <printOptions horizontalCentered="1"/>
  <pageMargins left="0.2" right="0.2" top="0.75" bottom="0.75" header="0.3" footer="0.3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0000FF"/>
  </sheetPr>
  <dimension ref="A1:AK75"/>
  <sheetViews>
    <sheetView showGridLines="0" zoomScaleNormal="100" zoomScaleSheetLayoutView="100" workbookViewId="0">
      <pane ySplit="10" topLeftCell="A11" activePane="bottomLeft" state="frozen"/>
      <selection pane="bottomLeft" activeCell="K17" sqref="K17:N18"/>
    </sheetView>
  </sheetViews>
  <sheetFormatPr baseColWidth="10" defaultColWidth="8.83203125" defaultRowHeight="15" x14ac:dyDescent="0.2"/>
  <cols>
    <col min="1" max="1" width="8.83203125" style="26"/>
    <col min="2" max="2" width="8.83203125" style="26" customWidth="1"/>
    <col min="3" max="7" width="8.83203125" style="26"/>
    <col min="8" max="8" width="9.6640625" style="26" customWidth="1"/>
    <col min="9" max="12" width="8.83203125" style="26"/>
    <col min="13" max="13" width="9.1640625" style="26" customWidth="1"/>
    <col min="14" max="14" width="17.5" style="26" customWidth="1"/>
    <col min="15" max="27" width="0" style="26" hidden="1" customWidth="1"/>
    <col min="28" max="29" width="17.5" style="26" hidden="1" customWidth="1"/>
    <col min="30" max="40" width="8.83203125" style="26"/>
    <col min="41" max="41" width="9.83203125" style="26" customWidth="1"/>
    <col min="42" max="16384" width="8.83203125" style="26"/>
  </cols>
  <sheetData>
    <row r="1" spans="1:37" ht="19" x14ac:dyDescent="0.2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37" ht="15" customHeight="1" x14ac:dyDescent="0.2">
      <c r="A2" s="194" t="s">
        <v>56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</row>
    <row r="3" spans="1:37" ht="1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</row>
    <row r="4" spans="1:37" ht="15" customHeight="1" x14ac:dyDescent="0.2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1:37" ht="18" x14ac:dyDescent="0.2">
      <c r="A5" s="195" t="s">
        <v>110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7" spans="1:37" ht="18.75" customHeight="1" x14ac:dyDescent="0.2">
      <c r="O7" s="150" t="str">
        <f>'Questionaire (required)'!O13</f>
        <v xml:space="preserve">DETAILED DESCRIPTION 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</row>
    <row r="8" spans="1:37" ht="18.75" customHeight="1" x14ac:dyDescent="0.2"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37" x14ac:dyDescent="0.2">
      <c r="O9" s="36" t="s">
        <v>0</v>
      </c>
    </row>
    <row r="10" spans="1:37" ht="16" thickBot="1" x14ac:dyDescent="0.25"/>
    <row r="11" spans="1:37" ht="19" x14ac:dyDescent="0.25">
      <c r="A11" s="37" t="s">
        <v>7</v>
      </c>
      <c r="B11" s="37"/>
      <c r="O11" s="30" t="s">
        <v>11</v>
      </c>
      <c r="Q11" s="166" t="s">
        <v>25</v>
      </c>
      <c r="R11" s="167"/>
      <c r="S11" s="167"/>
      <c r="T11" s="167"/>
      <c r="U11" s="167"/>
      <c r="V11" s="168"/>
    </row>
    <row r="12" spans="1:37" ht="6" customHeight="1" x14ac:dyDescent="0.25">
      <c r="A12" s="37"/>
      <c r="B12" s="37"/>
      <c r="O12" s="30"/>
      <c r="Q12" s="38"/>
      <c r="R12" s="38"/>
      <c r="S12" s="38"/>
      <c r="T12" s="38"/>
      <c r="U12" s="38"/>
      <c r="V12" s="38"/>
    </row>
    <row r="13" spans="1:37" ht="15" customHeight="1" x14ac:dyDescent="0.2">
      <c r="A13" s="198" t="s">
        <v>239</v>
      </c>
      <c r="B13" s="198"/>
      <c r="C13" s="198"/>
      <c r="D13" s="198"/>
      <c r="E13" s="198"/>
      <c r="F13" s="198"/>
      <c r="G13" s="198"/>
      <c r="H13" s="198"/>
      <c r="I13" s="32"/>
      <c r="J13" s="116"/>
      <c r="K13" s="196">
        <v>44252</v>
      </c>
      <c r="L13" s="196"/>
      <c r="M13" s="196"/>
      <c r="N13" s="196"/>
      <c r="O13" s="154" t="s">
        <v>26</v>
      </c>
      <c r="P13" s="154"/>
      <c r="Q13" s="154"/>
      <c r="R13" s="154"/>
      <c r="S13" s="154"/>
      <c r="T13" s="154"/>
      <c r="U13" s="154"/>
      <c r="V13" s="154"/>
      <c r="W13" s="155"/>
      <c r="X13" s="152" t="s">
        <v>27</v>
      </c>
      <c r="Y13" s="153"/>
      <c r="Z13" s="152" t="s">
        <v>28</v>
      </c>
      <c r="AA13" s="153"/>
      <c r="AB13" s="39" t="s">
        <v>42</v>
      </c>
      <c r="AC13" s="39" t="s">
        <v>43</v>
      </c>
      <c r="AK13" s="45"/>
    </row>
    <row r="14" spans="1:37" ht="15" customHeight="1" x14ac:dyDescent="0.2">
      <c r="A14" s="198"/>
      <c r="B14" s="198"/>
      <c r="C14" s="198"/>
      <c r="D14" s="198"/>
      <c r="E14" s="198"/>
      <c r="F14" s="198"/>
      <c r="G14" s="198"/>
      <c r="H14" s="198"/>
      <c r="I14" s="32"/>
      <c r="J14" s="116"/>
      <c r="K14" s="197"/>
      <c r="L14" s="197"/>
      <c r="M14" s="197"/>
      <c r="N14" s="197"/>
      <c r="O14" s="157"/>
      <c r="P14" s="157"/>
      <c r="Q14" s="157"/>
      <c r="R14" s="157"/>
      <c r="S14" s="157"/>
      <c r="T14" s="157"/>
      <c r="U14" s="157"/>
      <c r="V14" s="157"/>
      <c r="W14" s="158"/>
      <c r="X14" s="164"/>
      <c r="Y14" s="165"/>
      <c r="Z14" s="164"/>
      <c r="AA14" s="165"/>
      <c r="AB14" s="40"/>
      <c r="AC14" s="40"/>
      <c r="AK14" s="46"/>
    </row>
    <row r="15" spans="1:37" x14ac:dyDescent="0.2">
      <c r="A15" s="26" t="s">
        <v>0</v>
      </c>
      <c r="I15" s="35"/>
      <c r="K15" s="26" t="s">
        <v>1</v>
      </c>
      <c r="O15" s="159"/>
      <c r="P15" s="160"/>
      <c r="Q15" s="160"/>
      <c r="R15" s="160"/>
      <c r="S15" s="160"/>
      <c r="T15" s="160"/>
      <c r="U15" s="160"/>
      <c r="V15" s="160"/>
      <c r="W15" s="161"/>
      <c r="X15" s="20"/>
      <c r="Y15" s="20"/>
      <c r="Z15" s="20"/>
      <c r="AA15" s="20"/>
    </row>
    <row r="16" spans="1:37" x14ac:dyDescent="0.2">
      <c r="I16" s="35"/>
      <c r="O16" s="159"/>
      <c r="P16" s="160"/>
      <c r="Q16" s="160"/>
      <c r="R16" s="160"/>
      <c r="S16" s="160"/>
      <c r="T16" s="160"/>
      <c r="U16" s="160"/>
      <c r="V16" s="160"/>
      <c r="W16" s="161"/>
      <c r="X16" s="20"/>
      <c r="Y16" s="20"/>
      <c r="Z16" s="20"/>
      <c r="AA16" s="20"/>
    </row>
    <row r="17" spans="1:29" x14ac:dyDescent="0.2">
      <c r="A17" s="199" t="s">
        <v>360</v>
      </c>
      <c r="B17" s="199"/>
      <c r="C17" s="199"/>
      <c r="D17" s="199"/>
      <c r="E17" s="199"/>
      <c r="F17" s="199"/>
      <c r="G17" s="199"/>
      <c r="H17" s="199"/>
      <c r="I17" s="35"/>
      <c r="K17" s="177" t="s">
        <v>343</v>
      </c>
      <c r="L17" s="177"/>
      <c r="M17" s="177"/>
      <c r="N17" s="177"/>
      <c r="O17" s="160"/>
      <c r="P17" s="160"/>
      <c r="Q17" s="160"/>
      <c r="R17" s="160"/>
      <c r="S17" s="160"/>
      <c r="T17" s="160"/>
      <c r="U17" s="160"/>
      <c r="V17" s="160"/>
      <c r="W17" s="161"/>
      <c r="X17" s="20"/>
      <c r="Y17" s="20"/>
      <c r="Z17" s="20"/>
      <c r="AA17" s="20"/>
    </row>
    <row r="18" spans="1:29" x14ac:dyDescent="0.2">
      <c r="A18" s="200"/>
      <c r="B18" s="200"/>
      <c r="C18" s="200"/>
      <c r="D18" s="200"/>
      <c r="E18" s="200"/>
      <c r="F18" s="200"/>
      <c r="G18" s="200"/>
      <c r="H18" s="200"/>
      <c r="I18" s="35"/>
      <c r="K18" s="178"/>
      <c r="L18" s="178"/>
      <c r="M18" s="178"/>
      <c r="N18" s="178"/>
      <c r="O18" s="162"/>
      <c r="P18" s="162"/>
      <c r="Q18" s="162"/>
      <c r="R18" s="162"/>
      <c r="S18" s="162"/>
      <c r="T18" s="162"/>
      <c r="U18" s="162"/>
      <c r="V18" s="162"/>
      <c r="W18" s="163"/>
      <c r="X18" s="20"/>
      <c r="Y18" s="20"/>
      <c r="Z18" s="20"/>
      <c r="AA18" s="20"/>
    </row>
    <row r="19" spans="1:29" x14ac:dyDescent="0.2">
      <c r="A19" s="26" t="s">
        <v>2</v>
      </c>
      <c r="I19" s="35"/>
      <c r="K19" s="26" t="s">
        <v>93</v>
      </c>
    </row>
    <row r="20" spans="1:29" ht="16" thickBot="1" x14ac:dyDescent="0.25">
      <c r="I20" s="35"/>
    </row>
    <row r="21" spans="1:29" ht="19" x14ac:dyDescent="0.25">
      <c r="A21" s="177" t="s">
        <v>361</v>
      </c>
      <c r="B21" s="177"/>
      <c r="C21" s="177"/>
      <c r="D21" s="177"/>
      <c r="F21" s="179" t="s">
        <v>362</v>
      </c>
      <c r="G21" s="179"/>
      <c r="H21" s="179"/>
      <c r="K21" s="173" t="s">
        <v>364</v>
      </c>
      <c r="L21" s="173"/>
      <c r="M21" s="173"/>
      <c r="N21" s="173"/>
      <c r="O21" s="30" t="s">
        <v>11</v>
      </c>
      <c r="Q21" s="166" t="s">
        <v>25</v>
      </c>
      <c r="R21" s="167"/>
      <c r="S21" s="167"/>
      <c r="T21" s="167"/>
      <c r="U21" s="167"/>
      <c r="V21" s="168"/>
    </row>
    <row r="22" spans="1:29" x14ac:dyDescent="0.2">
      <c r="A22" s="178"/>
      <c r="B22" s="178"/>
      <c r="C22" s="178"/>
      <c r="D22" s="178"/>
      <c r="E22" s="35"/>
      <c r="F22" s="180"/>
      <c r="G22" s="180"/>
      <c r="H22" s="180"/>
      <c r="K22" s="174"/>
      <c r="L22" s="174"/>
      <c r="M22" s="174"/>
      <c r="N22" s="174"/>
      <c r="O22" s="156" t="s">
        <v>26</v>
      </c>
      <c r="P22" s="154"/>
      <c r="Q22" s="154"/>
      <c r="R22" s="154"/>
      <c r="S22" s="154"/>
      <c r="T22" s="154"/>
      <c r="U22" s="154"/>
      <c r="V22" s="154"/>
      <c r="W22" s="155"/>
      <c r="X22" s="152" t="s">
        <v>27</v>
      </c>
      <c r="Y22" s="153"/>
      <c r="Z22" s="152" t="s">
        <v>28</v>
      </c>
      <c r="AA22" s="153"/>
      <c r="AB22" s="39" t="s">
        <v>42</v>
      </c>
      <c r="AC22" s="39" t="s">
        <v>43</v>
      </c>
    </row>
    <row r="23" spans="1:29" x14ac:dyDescent="0.2">
      <c r="A23" s="26" t="s">
        <v>3</v>
      </c>
      <c r="D23" s="41"/>
      <c r="F23" s="41" t="s">
        <v>4</v>
      </c>
      <c r="G23" s="41"/>
      <c r="H23" s="41"/>
      <c r="K23" s="41" t="s">
        <v>5</v>
      </c>
      <c r="L23" s="41"/>
      <c r="M23" s="41"/>
      <c r="N23" s="41"/>
      <c r="O23" s="171"/>
      <c r="P23" s="157"/>
      <c r="Q23" s="157"/>
      <c r="R23" s="157"/>
      <c r="S23" s="157"/>
      <c r="T23" s="157"/>
      <c r="U23" s="157"/>
      <c r="V23" s="157"/>
      <c r="W23" s="158"/>
      <c r="X23" s="164"/>
      <c r="Y23" s="165"/>
      <c r="Z23" s="164"/>
      <c r="AA23" s="165"/>
      <c r="AB23" s="40"/>
      <c r="AC23" s="40"/>
    </row>
    <row r="24" spans="1:29" x14ac:dyDescent="0.2">
      <c r="D24" s="35"/>
      <c r="F24" s="35"/>
      <c r="G24" s="35"/>
      <c r="H24" s="35"/>
      <c r="K24" s="35"/>
      <c r="L24" s="35"/>
      <c r="M24" s="35"/>
      <c r="N24" s="35"/>
      <c r="O24" s="159"/>
      <c r="P24" s="160"/>
      <c r="Q24" s="160"/>
      <c r="R24" s="160"/>
      <c r="S24" s="160"/>
      <c r="T24" s="160"/>
      <c r="U24" s="160"/>
      <c r="V24" s="160"/>
      <c r="W24" s="161"/>
      <c r="X24" s="21"/>
      <c r="Y24" s="21"/>
      <c r="Z24" s="21"/>
      <c r="AA24" s="21"/>
      <c r="AB24" s="35"/>
      <c r="AC24" s="35"/>
    </row>
    <row r="25" spans="1:29" x14ac:dyDescent="0.2">
      <c r="A25" s="177" t="s">
        <v>366</v>
      </c>
      <c r="B25" s="177"/>
      <c r="C25" s="177"/>
      <c r="D25" s="177"/>
      <c r="F25" s="179" t="s">
        <v>363</v>
      </c>
      <c r="G25" s="179"/>
      <c r="H25" s="179"/>
      <c r="J25" s="35"/>
      <c r="K25" s="173" t="s">
        <v>365</v>
      </c>
      <c r="L25" s="173"/>
      <c r="M25" s="173"/>
      <c r="N25" s="173"/>
      <c r="O25" s="159"/>
      <c r="P25" s="160"/>
      <c r="Q25" s="160"/>
      <c r="R25" s="160"/>
      <c r="S25" s="160"/>
      <c r="T25" s="160"/>
      <c r="U25" s="160"/>
      <c r="V25" s="160"/>
      <c r="W25" s="161"/>
      <c r="X25" s="20"/>
      <c r="Y25" s="20"/>
      <c r="Z25" s="20"/>
      <c r="AA25" s="20"/>
    </row>
    <row r="26" spans="1:29" x14ac:dyDescent="0.2">
      <c r="A26" s="178"/>
      <c r="B26" s="178"/>
      <c r="C26" s="178"/>
      <c r="D26" s="178"/>
      <c r="F26" s="180"/>
      <c r="G26" s="180"/>
      <c r="H26" s="180"/>
      <c r="J26" s="35"/>
      <c r="K26" s="174"/>
      <c r="L26" s="174"/>
      <c r="M26" s="174"/>
      <c r="N26" s="174"/>
      <c r="O26" s="159"/>
      <c r="P26" s="160"/>
      <c r="Q26" s="160"/>
      <c r="R26" s="160"/>
      <c r="S26" s="160"/>
      <c r="T26" s="160"/>
      <c r="U26" s="160"/>
      <c r="V26" s="160"/>
      <c r="W26" s="161"/>
      <c r="X26" s="20"/>
      <c r="Y26" s="20"/>
      <c r="Z26" s="20"/>
      <c r="AA26" s="20"/>
    </row>
    <row r="27" spans="1:29" x14ac:dyDescent="0.2">
      <c r="A27" s="41" t="s">
        <v>6</v>
      </c>
      <c r="B27" s="41"/>
      <c r="C27" s="41"/>
      <c r="D27" s="41"/>
      <c r="F27" s="41" t="s">
        <v>4</v>
      </c>
      <c r="G27" s="41"/>
      <c r="H27" s="41"/>
      <c r="J27" s="35"/>
      <c r="K27" s="41" t="s">
        <v>5</v>
      </c>
      <c r="L27" s="41"/>
      <c r="M27" s="41"/>
      <c r="O27" s="172"/>
      <c r="P27" s="162"/>
      <c r="Q27" s="162"/>
      <c r="R27" s="162"/>
      <c r="S27" s="162"/>
      <c r="T27" s="162"/>
      <c r="U27" s="162"/>
      <c r="V27" s="162"/>
      <c r="W27" s="163"/>
      <c r="X27" s="20"/>
      <c r="Y27" s="20"/>
      <c r="Z27" s="20"/>
      <c r="AA27" s="20"/>
    </row>
    <row r="28" spans="1:29" ht="9.75" customHeight="1" x14ac:dyDescent="0.2">
      <c r="A28" s="35"/>
      <c r="B28" s="35"/>
      <c r="C28" s="35"/>
      <c r="D28" s="35"/>
      <c r="F28" s="35"/>
      <c r="G28" s="35"/>
      <c r="H28" s="35"/>
      <c r="J28" s="35"/>
      <c r="K28" s="35"/>
      <c r="L28" s="35"/>
      <c r="M28" s="35"/>
      <c r="O28" s="62"/>
      <c r="P28" s="62"/>
      <c r="Q28" s="63"/>
      <c r="R28" s="63"/>
      <c r="S28" s="63"/>
      <c r="T28" s="63"/>
      <c r="U28" s="63"/>
      <c r="V28" s="63"/>
      <c r="W28" s="62"/>
      <c r="X28" s="20"/>
      <c r="Y28" s="20"/>
      <c r="Z28" s="20"/>
      <c r="AA28" s="20"/>
    </row>
    <row r="29" spans="1:29" ht="10.5" customHeight="1" x14ac:dyDescent="0.2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69"/>
      <c r="P29" s="69"/>
      <c r="Q29" s="70"/>
      <c r="R29" s="70"/>
      <c r="S29" s="70"/>
      <c r="T29" s="70"/>
      <c r="U29" s="70"/>
      <c r="V29" s="70"/>
      <c r="W29" s="69"/>
      <c r="X29" s="20"/>
      <c r="Y29" s="20"/>
      <c r="Z29" s="20"/>
      <c r="AA29" s="20"/>
    </row>
    <row r="30" spans="1:29" s="71" customFormat="1" x14ac:dyDescent="0.2">
      <c r="A30" s="176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72"/>
      <c r="P30" s="72"/>
      <c r="Q30" s="73"/>
      <c r="R30" s="73"/>
      <c r="S30" s="73"/>
      <c r="T30" s="73"/>
      <c r="U30" s="73"/>
      <c r="V30" s="73"/>
      <c r="W30" s="72"/>
      <c r="X30" s="74"/>
      <c r="Y30" s="74"/>
      <c r="Z30" s="74"/>
      <c r="AA30" s="74"/>
    </row>
    <row r="31" spans="1:29" s="71" customFormat="1" x14ac:dyDescent="0.2">
      <c r="A31" s="68" t="s">
        <v>74</v>
      </c>
      <c r="B31" s="68"/>
      <c r="C31" s="68"/>
      <c r="D31" s="68"/>
      <c r="F31" s="68"/>
      <c r="G31" s="68"/>
      <c r="H31" s="68"/>
      <c r="J31" s="68"/>
      <c r="K31" s="68"/>
      <c r="L31" s="68"/>
      <c r="M31" s="68"/>
      <c r="O31" s="72"/>
      <c r="P31" s="72"/>
      <c r="Q31" s="73"/>
      <c r="R31" s="73"/>
      <c r="S31" s="73"/>
      <c r="T31" s="73"/>
      <c r="U31" s="73"/>
      <c r="V31" s="73"/>
      <c r="W31" s="72"/>
      <c r="X31" s="74"/>
      <c r="Y31" s="74"/>
      <c r="Z31" s="74"/>
      <c r="AA31" s="74"/>
    </row>
    <row r="32" spans="1:29" s="71" customFormat="1" ht="16" thickBot="1" x14ac:dyDescent="0.25">
      <c r="A32" s="68"/>
      <c r="B32" s="68"/>
      <c r="C32" s="68"/>
      <c r="D32" s="68"/>
      <c r="F32" s="68"/>
      <c r="G32" s="68"/>
      <c r="H32" s="68"/>
      <c r="J32" s="68"/>
      <c r="K32" s="68"/>
      <c r="L32" s="68"/>
      <c r="M32" s="68"/>
      <c r="O32" s="72"/>
      <c r="P32" s="72"/>
      <c r="Q32" s="73"/>
      <c r="R32" s="73"/>
      <c r="S32" s="73"/>
      <c r="T32" s="73"/>
      <c r="U32" s="73"/>
      <c r="V32" s="73"/>
      <c r="W32" s="72"/>
      <c r="X32" s="74"/>
      <c r="Y32" s="74"/>
      <c r="Z32" s="74"/>
      <c r="AA32" s="74"/>
    </row>
    <row r="33" spans="1:29" ht="20" thickBot="1" x14ac:dyDescent="0.3">
      <c r="A33" s="181" t="s">
        <v>63</v>
      </c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3"/>
      <c r="O33" s="30"/>
      <c r="Q33" s="38"/>
      <c r="R33" s="38"/>
      <c r="S33" s="38"/>
      <c r="T33" s="38"/>
      <c r="U33" s="38"/>
      <c r="V33" s="38"/>
    </row>
    <row r="34" spans="1:29" ht="23.25" customHeight="1" x14ac:dyDescent="0.25">
      <c r="A34" s="47" t="s">
        <v>75</v>
      </c>
      <c r="B34" s="54"/>
      <c r="C34" s="51" t="s">
        <v>64</v>
      </c>
      <c r="D34" s="52"/>
      <c r="E34" s="76">
        <v>40</v>
      </c>
      <c r="F34" s="54"/>
      <c r="G34" s="54"/>
      <c r="H34" s="52" t="s">
        <v>65</v>
      </c>
      <c r="I34" s="76">
        <v>20</v>
      </c>
      <c r="J34" s="52"/>
      <c r="K34" s="54"/>
      <c r="L34" s="53" t="s">
        <v>66</v>
      </c>
      <c r="M34" s="75">
        <v>10</v>
      </c>
      <c r="N34" s="55"/>
      <c r="O34" s="30"/>
      <c r="Q34" s="38"/>
      <c r="R34" s="38"/>
      <c r="S34" s="38"/>
      <c r="T34" s="38"/>
      <c r="U34" s="38"/>
      <c r="V34" s="38"/>
    </row>
    <row r="35" spans="1:29" ht="8.25" customHeight="1" thickBot="1" x14ac:dyDescent="0.25">
      <c r="A35" s="33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34"/>
      <c r="O35" s="154" t="s">
        <v>26</v>
      </c>
      <c r="P35" s="154"/>
      <c r="Q35" s="154"/>
      <c r="R35" s="154"/>
      <c r="S35" s="154"/>
      <c r="T35" s="154"/>
      <c r="U35" s="154"/>
      <c r="V35" s="154"/>
      <c r="W35" s="155"/>
      <c r="X35" s="152" t="s">
        <v>27</v>
      </c>
      <c r="Y35" s="153"/>
      <c r="Z35" s="152" t="s">
        <v>28</v>
      </c>
      <c r="AA35" s="153"/>
      <c r="AB35" s="39" t="s">
        <v>42</v>
      </c>
      <c r="AC35" s="39" t="s">
        <v>43</v>
      </c>
    </row>
    <row r="36" spans="1:29" ht="8.25" customHeight="1" x14ac:dyDescent="0.2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O36" s="64"/>
      <c r="P36" s="65"/>
      <c r="Q36" s="65"/>
      <c r="R36" s="65"/>
      <c r="S36" s="65"/>
      <c r="T36" s="65"/>
      <c r="U36" s="65"/>
      <c r="V36" s="65"/>
      <c r="W36" s="66"/>
      <c r="X36" s="60"/>
      <c r="Y36" s="61"/>
      <c r="Z36" s="60"/>
      <c r="AA36" s="61"/>
      <c r="AB36" s="39"/>
      <c r="AC36" s="39"/>
    </row>
    <row r="37" spans="1:29" x14ac:dyDescent="0.2">
      <c r="A37" s="42" t="s">
        <v>67</v>
      </c>
      <c r="O37" s="156" t="s">
        <v>26</v>
      </c>
      <c r="P37" s="154"/>
      <c r="Q37" s="154"/>
      <c r="R37" s="154"/>
      <c r="S37" s="154"/>
      <c r="T37" s="154"/>
      <c r="U37" s="154"/>
      <c r="V37" s="154"/>
      <c r="W37" s="155"/>
      <c r="X37" s="152" t="s">
        <v>27</v>
      </c>
      <c r="Y37" s="153"/>
      <c r="Z37" s="152" t="s">
        <v>28</v>
      </c>
      <c r="AA37" s="153"/>
      <c r="AB37" s="39" t="s">
        <v>42</v>
      </c>
      <c r="AC37" s="39" t="s">
        <v>43</v>
      </c>
    </row>
    <row r="38" spans="1:29" x14ac:dyDescent="0.2">
      <c r="A38" s="26" t="s">
        <v>8</v>
      </c>
      <c r="O38" s="159"/>
      <c r="P38" s="160"/>
      <c r="Q38" s="160"/>
      <c r="R38" s="160"/>
      <c r="S38" s="160"/>
      <c r="T38" s="160"/>
      <c r="U38" s="160"/>
      <c r="V38" s="160"/>
      <c r="W38" s="161"/>
      <c r="X38" s="20"/>
      <c r="Y38" s="20"/>
      <c r="Z38" s="20"/>
      <c r="AA38" s="20"/>
    </row>
    <row r="39" spans="1:29" x14ac:dyDescent="0.2">
      <c r="O39" s="159"/>
      <c r="P39" s="160"/>
      <c r="Q39" s="160"/>
      <c r="R39" s="160"/>
      <c r="S39" s="160"/>
      <c r="T39" s="160"/>
      <c r="U39" s="160"/>
      <c r="V39" s="160"/>
      <c r="W39" s="161"/>
      <c r="X39" s="20"/>
      <c r="Y39" s="20"/>
      <c r="Z39" s="20"/>
      <c r="AA39" s="20"/>
    </row>
    <row r="40" spans="1:29" x14ac:dyDescent="0.2">
      <c r="O40" s="172"/>
      <c r="P40" s="162"/>
      <c r="Q40" s="162"/>
      <c r="R40" s="162"/>
      <c r="S40" s="162"/>
      <c r="T40" s="162"/>
      <c r="U40" s="162"/>
      <c r="V40" s="162"/>
      <c r="W40" s="163"/>
      <c r="X40" s="20"/>
      <c r="Y40" s="20"/>
      <c r="Z40" s="20"/>
      <c r="AA40" s="20"/>
    </row>
    <row r="41" spans="1:29" x14ac:dyDescent="0.2">
      <c r="A41" s="26" t="s">
        <v>111</v>
      </c>
    </row>
    <row r="42" spans="1:29" x14ac:dyDescent="0.2">
      <c r="A42" s="26" t="s">
        <v>112</v>
      </c>
      <c r="O42" s="171"/>
      <c r="P42" s="157"/>
      <c r="Q42" s="157"/>
      <c r="R42" s="157"/>
      <c r="S42" s="157"/>
      <c r="T42" s="157"/>
      <c r="U42" s="157"/>
      <c r="V42" s="157"/>
      <c r="W42" s="158"/>
    </row>
    <row r="43" spans="1:29" x14ac:dyDescent="0.2">
      <c r="A43" s="43" t="s">
        <v>9</v>
      </c>
      <c r="O43" s="159"/>
      <c r="P43" s="160"/>
      <c r="Q43" s="160"/>
      <c r="R43" s="160"/>
      <c r="S43" s="160"/>
      <c r="T43" s="160"/>
      <c r="U43" s="160"/>
      <c r="V43" s="160"/>
      <c r="W43" s="161"/>
      <c r="X43" s="20"/>
      <c r="Y43" s="20"/>
      <c r="Z43" s="20"/>
      <c r="AA43" s="20"/>
    </row>
    <row r="44" spans="1:29" x14ac:dyDescent="0.2">
      <c r="A44" s="184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6"/>
      <c r="O44" s="160"/>
      <c r="P44" s="160"/>
      <c r="Q44" s="160"/>
      <c r="R44" s="160"/>
      <c r="S44" s="160"/>
      <c r="T44" s="160"/>
      <c r="U44" s="160"/>
      <c r="V44" s="160"/>
      <c r="W44" s="161"/>
      <c r="X44" s="20"/>
      <c r="Y44" s="20"/>
      <c r="Z44" s="20"/>
      <c r="AA44" s="20"/>
    </row>
    <row r="45" spans="1:29" x14ac:dyDescent="0.2">
      <c r="A45" s="187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9"/>
      <c r="O45" s="162"/>
      <c r="P45" s="162"/>
      <c r="Q45" s="162"/>
      <c r="R45" s="162"/>
      <c r="S45" s="162"/>
      <c r="T45" s="162"/>
      <c r="U45" s="162"/>
      <c r="V45" s="162"/>
      <c r="W45" s="163"/>
      <c r="X45" s="20"/>
      <c r="Y45" s="20"/>
      <c r="Z45" s="20"/>
      <c r="AA45" s="20"/>
    </row>
    <row r="46" spans="1:29" ht="16" thickBot="1" x14ac:dyDescent="0.25">
      <c r="A46" s="187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9"/>
    </row>
    <row r="47" spans="1:29" ht="19" x14ac:dyDescent="0.25">
      <c r="A47" s="190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2"/>
      <c r="O47" s="30" t="s">
        <v>11</v>
      </c>
      <c r="Q47" s="166" t="s">
        <v>25</v>
      </c>
      <c r="R47" s="167"/>
      <c r="S47" s="167"/>
      <c r="T47" s="167"/>
      <c r="U47" s="167"/>
      <c r="V47" s="168"/>
    </row>
    <row r="48" spans="1:29" ht="8.25" customHeight="1" x14ac:dyDescent="0.2">
      <c r="O48" s="156" t="s">
        <v>26</v>
      </c>
      <c r="P48" s="154"/>
      <c r="Q48" s="154"/>
      <c r="R48" s="154"/>
      <c r="S48" s="154"/>
      <c r="T48" s="154"/>
      <c r="U48" s="154"/>
      <c r="V48" s="154"/>
      <c r="W48" s="155"/>
      <c r="X48" s="152" t="s">
        <v>27</v>
      </c>
      <c r="Y48" s="153"/>
      <c r="Z48" s="152" t="s">
        <v>28</v>
      </c>
      <c r="AA48" s="153"/>
      <c r="AB48" s="39" t="s">
        <v>42</v>
      </c>
      <c r="AC48" s="39" t="s">
        <v>43</v>
      </c>
    </row>
    <row r="49" spans="1:29" x14ac:dyDescent="0.2">
      <c r="A49" s="26" t="s">
        <v>58</v>
      </c>
      <c r="O49" s="171"/>
      <c r="P49" s="157"/>
      <c r="Q49" s="157"/>
      <c r="R49" s="157"/>
      <c r="S49" s="157"/>
      <c r="T49" s="157"/>
      <c r="U49" s="157"/>
      <c r="V49" s="157"/>
      <c r="W49" s="158"/>
      <c r="X49" s="164"/>
      <c r="Y49" s="165"/>
      <c r="Z49" s="164"/>
      <c r="AA49" s="165"/>
      <c r="AB49" s="40"/>
      <c r="AC49" s="40"/>
    </row>
    <row r="50" spans="1:29" ht="12.75" customHeight="1" x14ac:dyDescent="0.2">
      <c r="O50" s="159"/>
      <c r="P50" s="160"/>
      <c r="Q50" s="160"/>
      <c r="R50" s="160"/>
      <c r="S50" s="160"/>
      <c r="T50" s="160"/>
      <c r="U50" s="160"/>
      <c r="V50" s="160"/>
      <c r="W50" s="161"/>
      <c r="X50" s="20"/>
      <c r="Y50" s="20"/>
      <c r="Z50" s="20"/>
      <c r="AA50" s="20"/>
    </row>
    <row r="51" spans="1:29" x14ac:dyDescent="0.2">
      <c r="B51" s="77" t="s">
        <v>79</v>
      </c>
      <c r="E51" s="77" t="s">
        <v>77</v>
      </c>
      <c r="J51" s="78" t="s">
        <v>78</v>
      </c>
      <c r="O51" s="159"/>
      <c r="P51" s="160"/>
      <c r="Q51" s="160"/>
      <c r="R51" s="160"/>
      <c r="S51" s="160"/>
      <c r="T51" s="160"/>
      <c r="U51" s="160"/>
      <c r="V51" s="160"/>
      <c r="W51" s="161"/>
      <c r="X51" s="20"/>
      <c r="Y51" s="20"/>
      <c r="Z51" s="20"/>
      <c r="AA51" s="20"/>
    </row>
    <row r="52" spans="1:29" ht="19" x14ac:dyDescent="0.25">
      <c r="A52" s="44" t="s">
        <v>97</v>
      </c>
      <c r="O52" s="172"/>
      <c r="P52" s="162"/>
      <c r="Q52" s="162"/>
      <c r="R52" s="162"/>
      <c r="S52" s="162"/>
      <c r="T52" s="162"/>
      <c r="U52" s="162"/>
      <c r="V52" s="162"/>
      <c r="W52" s="163"/>
      <c r="X52" s="20"/>
      <c r="Y52" s="20"/>
      <c r="Z52" s="20"/>
      <c r="AA52" s="20"/>
    </row>
    <row r="53" spans="1:29" x14ac:dyDescent="0.2">
      <c r="A53" s="184" t="s">
        <v>367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6"/>
    </row>
    <row r="54" spans="1:29" x14ac:dyDescent="0.2">
      <c r="A54" s="187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9"/>
    </row>
    <row r="55" spans="1:29" x14ac:dyDescent="0.2">
      <c r="A55" s="187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9"/>
    </row>
    <row r="56" spans="1:29" x14ac:dyDescent="0.2">
      <c r="A56" s="187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9"/>
      <c r="O56" s="160"/>
      <c r="P56" s="160"/>
      <c r="Q56" s="160"/>
      <c r="R56" s="160"/>
      <c r="S56" s="160"/>
      <c r="T56" s="160"/>
      <c r="U56" s="160"/>
      <c r="V56" s="160"/>
      <c r="W56" s="161"/>
      <c r="X56" s="20"/>
      <c r="Y56" s="20"/>
      <c r="Z56" s="20"/>
      <c r="AA56" s="20"/>
    </row>
    <row r="57" spans="1:29" x14ac:dyDescent="0.2">
      <c r="A57" s="187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9"/>
      <c r="O57" s="162"/>
      <c r="P57" s="162"/>
      <c r="Q57" s="162"/>
      <c r="R57" s="162"/>
      <c r="S57" s="162"/>
      <c r="T57" s="162"/>
      <c r="U57" s="162"/>
      <c r="V57" s="162"/>
      <c r="W57" s="163"/>
      <c r="X57" s="20"/>
      <c r="Y57" s="20"/>
      <c r="Z57" s="20"/>
      <c r="AA57" s="20"/>
    </row>
    <row r="58" spans="1:29" x14ac:dyDescent="0.2">
      <c r="A58" s="190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2"/>
    </row>
    <row r="59" spans="1:29" s="71" customFormat="1" ht="6.75" customHeight="1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</row>
    <row r="60" spans="1:29" ht="15" customHeight="1" x14ac:dyDescent="0.25">
      <c r="A60" s="44" t="s">
        <v>95</v>
      </c>
      <c r="O60" s="71"/>
      <c r="P60" s="71"/>
      <c r="Q60" s="71"/>
      <c r="R60" s="71"/>
      <c r="S60" s="71"/>
      <c r="T60" s="71"/>
      <c r="U60" s="71"/>
      <c r="V60" s="71"/>
      <c r="W60" s="71"/>
      <c r="X60" s="20"/>
      <c r="Y60" s="20"/>
      <c r="Z60" s="20"/>
      <c r="AA60" s="20"/>
    </row>
    <row r="61" spans="1:29" x14ac:dyDescent="0.2">
      <c r="A61" s="184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6"/>
      <c r="O61" s="71"/>
      <c r="P61" s="71"/>
      <c r="Q61" s="71"/>
      <c r="R61" s="71"/>
      <c r="S61" s="71"/>
      <c r="T61" s="71"/>
      <c r="U61" s="71"/>
      <c r="V61" s="71"/>
      <c r="W61" s="71"/>
      <c r="X61" s="20"/>
      <c r="Y61" s="20"/>
      <c r="Z61" s="20"/>
      <c r="AA61" s="20"/>
    </row>
    <row r="62" spans="1:29" x14ac:dyDescent="0.2">
      <c r="A62" s="187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9"/>
      <c r="O62" s="71"/>
      <c r="P62" s="71"/>
      <c r="Q62" s="71"/>
      <c r="R62" s="71"/>
      <c r="S62" s="71"/>
      <c r="T62" s="71"/>
      <c r="U62" s="71"/>
      <c r="V62" s="71"/>
      <c r="W62" s="71"/>
      <c r="X62" s="20"/>
      <c r="Y62" s="20"/>
      <c r="Z62" s="20"/>
      <c r="AA62" s="20"/>
    </row>
    <row r="63" spans="1:29" x14ac:dyDescent="0.2">
      <c r="A63" s="187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9"/>
      <c r="O63" s="71"/>
      <c r="P63" s="71"/>
      <c r="Q63" s="71"/>
      <c r="R63" s="71"/>
      <c r="S63" s="71"/>
      <c r="T63" s="71"/>
      <c r="U63" s="71"/>
      <c r="V63" s="71"/>
      <c r="W63" s="71"/>
      <c r="X63" s="20"/>
      <c r="Y63" s="20"/>
      <c r="Z63" s="20"/>
      <c r="AA63" s="20"/>
    </row>
    <row r="64" spans="1:29" x14ac:dyDescent="0.2">
      <c r="A64" s="187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9"/>
      <c r="O64" s="71"/>
      <c r="P64" s="71"/>
      <c r="Q64" s="71"/>
      <c r="R64" s="71"/>
      <c r="S64" s="71"/>
      <c r="T64" s="71"/>
      <c r="U64" s="71"/>
      <c r="V64" s="71"/>
      <c r="W64" s="71"/>
      <c r="X64" s="20"/>
      <c r="Y64" s="20"/>
      <c r="Z64" s="20"/>
      <c r="AA64" s="20"/>
    </row>
    <row r="65" spans="1:27" x14ac:dyDescent="0.2">
      <c r="A65" s="190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2"/>
      <c r="O65" s="71"/>
      <c r="P65" s="71"/>
      <c r="Q65" s="71"/>
      <c r="R65" s="71"/>
      <c r="S65" s="71"/>
      <c r="T65" s="71"/>
      <c r="U65" s="71"/>
      <c r="V65" s="71"/>
      <c r="W65" s="71"/>
      <c r="X65" s="20"/>
      <c r="Y65" s="20"/>
      <c r="Z65" s="20"/>
      <c r="AA65" s="20"/>
    </row>
    <row r="66" spans="1:27" s="71" customFormat="1" x14ac:dyDescent="0.2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</row>
    <row r="67" spans="1:27" ht="19" x14ac:dyDescent="0.25">
      <c r="A67" s="44" t="s">
        <v>96</v>
      </c>
      <c r="O67" s="71"/>
      <c r="P67" s="71"/>
      <c r="Q67" s="71"/>
      <c r="R67" s="71"/>
      <c r="S67" s="71"/>
      <c r="T67" s="71"/>
      <c r="U67" s="71"/>
      <c r="V67" s="71"/>
      <c r="W67" s="71"/>
      <c r="X67" s="20"/>
      <c r="Y67" s="20"/>
      <c r="Z67" s="20"/>
      <c r="AA67" s="20"/>
    </row>
    <row r="68" spans="1:27" x14ac:dyDescent="0.2">
      <c r="A68" s="184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6"/>
      <c r="O68" s="71"/>
      <c r="P68" s="71"/>
      <c r="Q68" s="71"/>
      <c r="R68" s="71"/>
      <c r="S68" s="71"/>
      <c r="T68" s="71"/>
      <c r="U68" s="71"/>
      <c r="V68" s="71"/>
      <c r="W68" s="71"/>
      <c r="X68" s="20"/>
      <c r="Y68" s="20"/>
      <c r="Z68" s="20"/>
      <c r="AA68" s="20"/>
    </row>
    <row r="69" spans="1:27" x14ac:dyDescent="0.2">
      <c r="A69" s="187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9"/>
      <c r="O69" s="71"/>
      <c r="P69" s="71"/>
      <c r="Q69" s="71"/>
      <c r="R69" s="71"/>
      <c r="S69" s="71"/>
      <c r="T69" s="71"/>
      <c r="U69" s="71"/>
      <c r="V69" s="71"/>
      <c r="W69" s="71"/>
      <c r="X69" s="20"/>
      <c r="Y69" s="20"/>
      <c r="Z69" s="20"/>
      <c r="AA69" s="20"/>
    </row>
    <row r="70" spans="1:27" x14ac:dyDescent="0.2">
      <c r="A70" s="190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2"/>
      <c r="O70" s="71"/>
      <c r="P70" s="71"/>
      <c r="Q70" s="71"/>
      <c r="R70" s="71"/>
      <c r="S70" s="71"/>
      <c r="T70" s="71"/>
      <c r="U70" s="71"/>
      <c r="V70" s="71"/>
      <c r="W70" s="71"/>
      <c r="X70" s="20"/>
      <c r="Y70" s="20"/>
      <c r="Z70" s="20"/>
      <c r="AA70" s="20"/>
    </row>
    <row r="71" spans="1:27" x14ac:dyDescent="0.2">
      <c r="U71" s="169" t="e">
        <f>Z14+Z23+#REF!+Z42+#REF!+Z49+#REF!</f>
        <v>#REF!</v>
      </c>
      <c r="V71" s="169"/>
      <c r="W71" s="169"/>
      <c r="X71" s="169"/>
      <c r="Y71" s="169"/>
    </row>
    <row r="72" spans="1:27" ht="19" x14ac:dyDescent="0.25">
      <c r="B72" s="44" t="s">
        <v>10</v>
      </c>
      <c r="H72" s="202">
        <f>'Detail pg. 1 (required)'!G77+'Detail pg2'!G77</f>
        <v>775</v>
      </c>
      <c r="I72" s="202"/>
      <c r="J72" s="202"/>
      <c r="P72" s="26" t="s">
        <v>29</v>
      </c>
      <c r="U72" s="170"/>
      <c r="V72" s="170"/>
      <c r="W72" s="170"/>
      <c r="X72" s="170"/>
      <c r="Y72" s="170"/>
    </row>
    <row r="74" spans="1:27" x14ac:dyDescent="0.2">
      <c r="A74" s="201" t="s">
        <v>76</v>
      </c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P74" s="26" t="s">
        <v>30</v>
      </c>
      <c r="U74" s="32"/>
      <c r="V74" s="32"/>
      <c r="W74" s="32"/>
    </row>
    <row r="75" spans="1:27" x14ac:dyDescent="0.2">
      <c r="A75" s="201" t="s">
        <v>83</v>
      </c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P75" s="26" t="s">
        <v>31</v>
      </c>
      <c r="U75" s="35"/>
      <c r="V75" s="35"/>
      <c r="W75" s="35"/>
    </row>
  </sheetData>
  <sheetProtection algorithmName="SHA-512" hashValue="miJCpTI2qwrxDq3dceFCX3uXsRmZUhYEup5EaX+RqNHewJmLmqj5dyfq19A9iIwh2kAF6p54E9Sg2JGuJ4lGZQ==" saltValue="1dUTNqP9FmWyuc0Zpjldwg==" spinCount="100000" sheet="1" objects="1" scenarios="1"/>
  <mergeCells count="54">
    <mergeCell ref="A74:N74"/>
    <mergeCell ref="A75:N75"/>
    <mergeCell ref="A53:N58"/>
    <mergeCell ref="H72:J72"/>
    <mergeCell ref="A61:N65"/>
    <mergeCell ref="A68:N70"/>
    <mergeCell ref="A1:N1"/>
    <mergeCell ref="A2:N4"/>
    <mergeCell ref="A5:N5"/>
    <mergeCell ref="K13:N14"/>
    <mergeCell ref="K17:N18"/>
    <mergeCell ref="A13:H14"/>
    <mergeCell ref="A17:H18"/>
    <mergeCell ref="K21:N22"/>
    <mergeCell ref="A29:N30"/>
    <mergeCell ref="Z35:AA35"/>
    <mergeCell ref="Z49:AA49"/>
    <mergeCell ref="Z48:AA48"/>
    <mergeCell ref="A21:D22"/>
    <mergeCell ref="F21:H22"/>
    <mergeCell ref="A25:D26"/>
    <mergeCell ref="F25:H26"/>
    <mergeCell ref="X35:Y35"/>
    <mergeCell ref="A33:N33"/>
    <mergeCell ref="K25:N26"/>
    <mergeCell ref="A44:N47"/>
    <mergeCell ref="O49:W52"/>
    <mergeCell ref="Z37:AA37"/>
    <mergeCell ref="Z23:AA23"/>
    <mergeCell ref="O35:W35"/>
    <mergeCell ref="Q21:V21"/>
    <mergeCell ref="Q47:V47"/>
    <mergeCell ref="O42:W45"/>
    <mergeCell ref="X14:Y14"/>
    <mergeCell ref="X23:Y23"/>
    <mergeCell ref="O38:W40"/>
    <mergeCell ref="O23:W27"/>
    <mergeCell ref="O37:W37"/>
    <mergeCell ref="X37:Y37"/>
    <mergeCell ref="U71:Y72"/>
    <mergeCell ref="O56:W57"/>
    <mergeCell ref="X49:Y49"/>
    <mergeCell ref="O48:W48"/>
    <mergeCell ref="X48:Y48"/>
    <mergeCell ref="O7:Z8"/>
    <mergeCell ref="X13:Y13"/>
    <mergeCell ref="Z13:AA13"/>
    <mergeCell ref="O13:W13"/>
    <mergeCell ref="O22:W22"/>
    <mergeCell ref="X22:Y22"/>
    <mergeCell ref="O14:W18"/>
    <mergeCell ref="Z14:AA14"/>
    <mergeCell ref="Z22:AA22"/>
    <mergeCell ref="Q11:V11"/>
  </mergeCells>
  <pageMargins left="0.45" right="0.45" top="0.5" bottom="0.5" header="0.3" footer="0.3"/>
  <pageSetup scale="70" orientation="portrait" r:id="rId1"/>
  <headerFooter differentFirst="1"/>
  <colBreaks count="1" manualBreakCount="1">
    <brk id="14" min="6" max="6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9" r:id="rId4" name="Check Box 25">
              <controlPr defaultSize="0" autoFill="0" autoLine="0" autoPict="0">
                <anchor moveWithCells="1">
                  <from>
                    <xdr:col>7</xdr:col>
                    <xdr:colOff>165100</xdr:colOff>
                    <xdr:row>37</xdr:row>
                    <xdr:rowOff>139700</xdr:rowOff>
                  </from>
                  <to>
                    <xdr:col>13</xdr:col>
                    <xdr:colOff>152400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5" name="Check Box 27">
              <controlPr defaultSize="0" autoFill="0" autoLine="0" autoPict="0">
                <anchor moveWithCells="1">
                  <from>
                    <xdr:col>1</xdr:col>
                    <xdr:colOff>292100</xdr:colOff>
                    <xdr:row>38</xdr:row>
                    <xdr:rowOff>25400</xdr:rowOff>
                  </from>
                  <to>
                    <xdr:col>6</xdr:col>
                    <xdr:colOff>254000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6" name="Check Box 33">
              <controlPr defaultSize="0" autoFill="0" autoLine="0" autoPict="0">
                <anchor moveWithCells="1">
                  <from>
                    <xdr:col>3</xdr:col>
                    <xdr:colOff>495300</xdr:colOff>
                    <xdr:row>49</xdr:row>
                    <xdr:rowOff>139700</xdr:rowOff>
                  </from>
                  <to>
                    <xdr:col>4</xdr:col>
                    <xdr:colOff>177800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7" name="Check Box 39">
              <controlPr defaultSize="0" autoFill="0" autoLine="0" autoPict="0">
                <anchor moveWithCells="1">
                  <from>
                    <xdr:col>9</xdr:col>
                    <xdr:colOff>0</xdr:colOff>
                    <xdr:row>49</xdr:row>
                    <xdr:rowOff>152400</xdr:rowOff>
                  </from>
                  <to>
                    <xdr:col>9</xdr:col>
                    <xdr:colOff>304800</xdr:colOff>
                    <xdr:row>51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8" name="Check Box 43">
              <controlPr defaultSize="0" autoFill="0" autoLine="0" autoPict="0">
                <anchor moveWithCells="1">
                  <from>
                    <xdr:col>0</xdr:col>
                    <xdr:colOff>520700</xdr:colOff>
                    <xdr:row>49</xdr:row>
                    <xdr:rowOff>127000</xdr:rowOff>
                  </from>
                  <to>
                    <xdr:col>1</xdr:col>
                    <xdr:colOff>228600</xdr:colOff>
                    <xdr:row>50</xdr:row>
                    <xdr:rowOff>177800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Categories!$A$1:$A$18</xm:f>
          </x14:formula1>
          <xm:sqref>Q47 Q21 Q11:Q12 Q33:Q34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FFCC"/>
    <pageSetUpPr fitToPage="1"/>
  </sheetPr>
  <dimension ref="A1:AB83"/>
  <sheetViews>
    <sheetView showGridLines="0" tabSelected="1" zoomScale="82" zoomScaleNormal="100" zoomScaleSheetLayoutView="96" workbookViewId="0">
      <pane ySplit="4" topLeftCell="A5" activePane="bottomLeft" state="frozen"/>
      <selection pane="bottomLeft" activeCell="R15" sqref="R15"/>
    </sheetView>
  </sheetViews>
  <sheetFormatPr baseColWidth="10" defaultColWidth="8.83203125" defaultRowHeight="15" x14ac:dyDescent="0.2"/>
  <cols>
    <col min="1" max="7" width="8.83203125" style="26"/>
    <col min="8" max="8" width="9.83203125" style="26" customWidth="1"/>
    <col min="9" max="11" width="8.83203125" style="26"/>
    <col min="12" max="12" width="8.83203125" style="29"/>
    <col min="13" max="14" width="8.83203125" style="26"/>
    <col min="15" max="15" width="19.33203125" style="26" customWidth="1"/>
    <col min="16" max="16" width="16.1640625" style="26" customWidth="1"/>
    <col min="17" max="28" width="8.83203125" style="121"/>
    <col min="29" max="16384" width="8.83203125" style="26"/>
  </cols>
  <sheetData>
    <row r="1" spans="1:25" ht="28.5" customHeight="1" x14ac:dyDescent="0.2">
      <c r="A1" s="203" t="s">
        <v>68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25" x14ac:dyDescent="0.2">
      <c r="A2" s="234" t="str">
        <f>'Questionaire (required)'!A13</f>
        <v>Muslim Student Association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5" ht="22.5" customHeight="1" x14ac:dyDescent="0.2">
      <c r="A3" s="235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</row>
    <row r="4" spans="1:25" x14ac:dyDescent="0.2">
      <c r="A4" s="28" t="s">
        <v>0</v>
      </c>
    </row>
    <row r="5" spans="1:25" ht="16" thickBot="1" x14ac:dyDescent="0.25"/>
    <row r="6" spans="1:25" ht="19" x14ac:dyDescent="0.25">
      <c r="A6" s="30" t="s">
        <v>11</v>
      </c>
      <c r="C6" s="211" t="s">
        <v>18</v>
      </c>
      <c r="D6" s="212"/>
      <c r="E6" s="212"/>
      <c r="F6" s="212"/>
      <c r="G6" s="212"/>
      <c r="H6" s="213"/>
      <c r="J6" s="227"/>
      <c r="K6" s="227"/>
      <c r="L6" s="227"/>
      <c r="M6" s="227"/>
      <c r="N6" s="228"/>
      <c r="O6" s="205" t="s">
        <v>38</v>
      </c>
      <c r="P6" s="205"/>
      <c r="R6" s="122"/>
      <c r="S6" s="122"/>
      <c r="T6" s="122"/>
      <c r="U6" s="122"/>
      <c r="V6" s="122"/>
      <c r="W6" s="122"/>
      <c r="X6" s="122"/>
      <c r="Y6" s="122"/>
    </row>
    <row r="7" spans="1:25" ht="15.75" customHeight="1" x14ac:dyDescent="0.2">
      <c r="A7" s="206" t="s">
        <v>26</v>
      </c>
      <c r="B7" s="207"/>
      <c r="C7" s="207"/>
      <c r="D7" s="207"/>
      <c r="E7" s="207"/>
      <c r="F7" s="207"/>
      <c r="G7" s="207"/>
      <c r="H7" s="207"/>
      <c r="I7" s="208"/>
      <c r="J7" s="209" t="s">
        <v>27</v>
      </c>
      <c r="K7" s="210"/>
      <c r="L7" s="125" t="s">
        <v>52</v>
      </c>
      <c r="M7" s="209" t="s">
        <v>28</v>
      </c>
      <c r="N7" s="210"/>
      <c r="O7" s="126" t="s">
        <v>60</v>
      </c>
      <c r="P7" s="126" t="s">
        <v>53</v>
      </c>
      <c r="R7" s="122"/>
      <c r="S7" s="122"/>
      <c r="T7" s="122"/>
      <c r="U7" s="122"/>
      <c r="V7" s="122"/>
      <c r="W7" s="122"/>
      <c r="X7" s="122"/>
      <c r="Y7" s="122"/>
    </row>
    <row r="8" spans="1:25" x14ac:dyDescent="0.2">
      <c r="A8" s="218" t="s">
        <v>356</v>
      </c>
      <c r="B8" s="219"/>
      <c r="C8" s="219"/>
      <c r="D8" s="219"/>
      <c r="E8" s="219"/>
      <c r="F8" s="219"/>
      <c r="G8" s="219"/>
      <c r="H8" s="219"/>
      <c r="I8" s="220"/>
      <c r="J8" s="233">
        <v>100</v>
      </c>
      <c r="K8" s="215"/>
      <c r="L8" s="22">
        <v>1</v>
      </c>
      <c r="M8" s="216">
        <f>ROUNDUP(J8*L8,0)</f>
        <v>100</v>
      </c>
      <c r="N8" s="217"/>
      <c r="O8" s="142">
        <f>M8-P8</f>
        <v>100</v>
      </c>
      <c r="P8" s="27"/>
    </row>
    <row r="9" spans="1:25" x14ac:dyDescent="0.2">
      <c r="A9" s="221"/>
      <c r="B9" s="222"/>
      <c r="C9" s="222"/>
      <c r="D9" s="222"/>
      <c r="E9" s="222"/>
      <c r="F9" s="222"/>
      <c r="G9" s="222"/>
      <c r="H9" s="222"/>
      <c r="I9" s="223"/>
      <c r="J9" s="20"/>
      <c r="K9" s="20"/>
      <c r="L9" s="23"/>
      <c r="M9" s="20"/>
      <c r="N9" s="20"/>
    </row>
    <row r="10" spans="1:25" x14ac:dyDescent="0.2">
      <c r="A10" s="221"/>
      <c r="B10" s="222"/>
      <c r="C10" s="222"/>
      <c r="D10" s="222"/>
      <c r="E10" s="222"/>
      <c r="F10" s="222"/>
      <c r="G10" s="222"/>
      <c r="H10" s="222"/>
      <c r="I10" s="223"/>
      <c r="J10" s="20"/>
      <c r="K10" s="20"/>
      <c r="L10" s="23"/>
      <c r="M10" s="20"/>
      <c r="N10" s="20"/>
    </row>
    <row r="11" spans="1:25" x14ac:dyDescent="0.2">
      <c r="A11" s="224"/>
      <c r="B11" s="225"/>
      <c r="C11" s="225"/>
      <c r="D11" s="225"/>
      <c r="E11" s="225"/>
      <c r="F11" s="225"/>
      <c r="G11" s="225"/>
      <c r="H11" s="225"/>
      <c r="I11" s="226"/>
      <c r="J11" s="20"/>
      <c r="K11" s="20"/>
      <c r="L11" s="23"/>
      <c r="M11" s="20"/>
      <c r="N11" s="20"/>
    </row>
    <row r="12" spans="1:25" ht="16" thickBot="1" x14ac:dyDescent="0.25"/>
    <row r="13" spans="1:25" ht="19" x14ac:dyDescent="0.25">
      <c r="A13" s="30" t="s">
        <v>11</v>
      </c>
      <c r="C13" s="211" t="s">
        <v>22</v>
      </c>
      <c r="D13" s="212"/>
      <c r="E13" s="212"/>
      <c r="F13" s="212"/>
      <c r="G13" s="212"/>
      <c r="H13" s="213"/>
      <c r="J13" s="227"/>
      <c r="K13" s="227"/>
      <c r="L13" s="227"/>
      <c r="M13" s="227"/>
      <c r="N13" s="228"/>
      <c r="O13" s="205" t="s">
        <v>38</v>
      </c>
      <c r="P13" s="205"/>
    </row>
    <row r="14" spans="1:25" x14ac:dyDescent="0.2">
      <c r="A14" s="206" t="s">
        <v>26</v>
      </c>
      <c r="B14" s="207"/>
      <c r="C14" s="207"/>
      <c r="D14" s="207"/>
      <c r="E14" s="207"/>
      <c r="F14" s="207"/>
      <c r="G14" s="207"/>
      <c r="H14" s="207"/>
      <c r="I14" s="208"/>
      <c r="J14" s="209" t="s">
        <v>27</v>
      </c>
      <c r="K14" s="210"/>
      <c r="L14" s="125" t="s">
        <v>52</v>
      </c>
      <c r="M14" s="209" t="s">
        <v>28</v>
      </c>
      <c r="N14" s="210"/>
      <c r="O14" s="126" t="s">
        <v>60</v>
      </c>
      <c r="P14" s="126" t="s">
        <v>53</v>
      </c>
    </row>
    <row r="15" spans="1:25" x14ac:dyDescent="0.2">
      <c r="A15" s="218" t="s">
        <v>358</v>
      </c>
      <c r="B15" s="219"/>
      <c r="C15" s="219"/>
      <c r="D15" s="219"/>
      <c r="E15" s="219"/>
      <c r="F15" s="219"/>
      <c r="G15" s="219"/>
      <c r="H15" s="219"/>
      <c r="I15" s="220"/>
      <c r="J15" s="233">
        <v>400</v>
      </c>
      <c r="K15" s="215"/>
      <c r="L15" s="22">
        <v>1</v>
      </c>
      <c r="M15" s="216">
        <f>ROUNDUP(J15*L15,0)</f>
        <v>400</v>
      </c>
      <c r="N15" s="217"/>
      <c r="O15" s="142">
        <f>M15-P15</f>
        <v>400</v>
      </c>
      <c r="P15" s="27"/>
    </row>
    <row r="16" spans="1:25" x14ac:dyDescent="0.2">
      <c r="A16" s="221"/>
      <c r="B16" s="222"/>
      <c r="C16" s="222"/>
      <c r="D16" s="222"/>
      <c r="E16" s="222"/>
      <c r="F16" s="222"/>
      <c r="G16" s="222"/>
      <c r="H16" s="222"/>
      <c r="I16" s="223"/>
      <c r="J16" s="20"/>
      <c r="K16" s="20"/>
      <c r="L16" s="23"/>
      <c r="M16" s="20"/>
      <c r="N16" s="20"/>
    </row>
    <row r="17" spans="1:16" x14ac:dyDescent="0.2">
      <c r="A17" s="221"/>
      <c r="B17" s="222"/>
      <c r="C17" s="222"/>
      <c r="D17" s="222"/>
      <c r="E17" s="222"/>
      <c r="F17" s="222"/>
      <c r="G17" s="222"/>
      <c r="H17" s="222"/>
      <c r="I17" s="223"/>
      <c r="J17" s="20"/>
      <c r="K17" s="20"/>
      <c r="L17" s="23"/>
      <c r="M17" s="20"/>
      <c r="N17" s="20"/>
    </row>
    <row r="18" spans="1:16" x14ac:dyDescent="0.2">
      <c r="A18" s="224"/>
      <c r="B18" s="225"/>
      <c r="C18" s="225"/>
      <c r="D18" s="225"/>
      <c r="E18" s="225"/>
      <c r="F18" s="225"/>
      <c r="G18" s="225"/>
      <c r="H18" s="225"/>
      <c r="I18" s="226"/>
      <c r="J18" s="20"/>
      <c r="K18" s="20"/>
      <c r="L18" s="23"/>
      <c r="M18" s="20"/>
      <c r="N18" s="20"/>
    </row>
    <row r="19" spans="1:16" ht="16" thickBot="1" x14ac:dyDescent="0.25"/>
    <row r="20" spans="1:16" ht="19" x14ac:dyDescent="0.25">
      <c r="A20" s="30" t="s">
        <v>11</v>
      </c>
      <c r="C20" s="211" t="s">
        <v>12</v>
      </c>
      <c r="D20" s="212"/>
      <c r="E20" s="212"/>
      <c r="F20" s="212"/>
      <c r="G20" s="212"/>
      <c r="H20" s="213"/>
      <c r="J20" s="227"/>
      <c r="K20" s="227"/>
      <c r="L20" s="227"/>
      <c r="M20" s="227"/>
      <c r="N20" s="228"/>
      <c r="O20" s="205" t="s">
        <v>38</v>
      </c>
      <c r="P20" s="205"/>
    </row>
    <row r="21" spans="1:16" x14ac:dyDescent="0.2">
      <c r="A21" s="206" t="s">
        <v>26</v>
      </c>
      <c r="B21" s="207"/>
      <c r="C21" s="207"/>
      <c r="D21" s="207"/>
      <c r="E21" s="207"/>
      <c r="F21" s="207"/>
      <c r="G21" s="207"/>
      <c r="H21" s="207"/>
      <c r="I21" s="208"/>
      <c r="J21" s="209" t="s">
        <v>27</v>
      </c>
      <c r="K21" s="210"/>
      <c r="L21" s="125" t="s">
        <v>52</v>
      </c>
      <c r="M21" s="209" t="s">
        <v>28</v>
      </c>
      <c r="N21" s="210"/>
      <c r="O21" s="126" t="s">
        <v>60</v>
      </c>
      <c r="P21" s="126" t="s">
        <v>53</v>
      </c>
    </row>
    <row r="22" spans="1:16" x14ac:dyDescent="0.2">
      <c r="A22" s="218" t="s">
        <v>357</v>
      </c>
      <c r="B22" s="219"/>
      <c r="C22" s="219"/>
      <c r="D22" s="219"/>
      <c r="E22" s="219"/>
      <c r="F22" s="219"/>
      <c r="G22" s="219"/>
      <c r="H22" s="219"/>
      <c r="I22" s="220"/>
      <c r="J22" s="214">
        <v>25</v>
      </c>
      <c r="K22" s="215"/>
      <c r="L22" s="22">
        <v>1</v>
      </c>
      <c r="M22" s="216">
        <f>ROUNDUP(J22*L22,0)</f>
        <v>25</v>
      </c>
      <c r="N22" s="217"/>
      <c r="O22" s="142">
        <f>M22-P22</f>
        <v>25</v>
      </c>
      <c r="P22" s="27"/>
    </row>
    <row r="23" spans="1:16" x14ac:dyDescent="0.2">
      <c r="A23" s="221"/>
      <c r="B23" s="222"/>
      <c r="C23" s="222"/>
      <c r="D23" s="222"/>
      <c r="E23" s="222"/>
      <c r="F23" s="222"/>
      <c r="G23" s="222"/>
      <c r="H23" s="222"/>
      <c r="I23" s="223"/>
      <c r="J23" s="20"/>
      <c r="K23" s="20"/>
      <c r="L23" s="23"/>
      <c r="M23" s="20"/>
      <c r="N23" s="20"/>
    </row>
    <row r="24" spans="1:16" x14ac:dyDescent="0.2">
      <c r="A24" s="221"/>
      <c r="B24" s="222"/>
      <c r="C24" s="222"/>
      <c r="D24" s="222"/>
      <c r="E24" s="222"/>
      <c r="F24" s="222"/>
      <c r="G24" s="222"/>
      <c r="H24" s="222"/>
      <c r="I24" s="223"/>
      <c r="J24" s="20"/>
      <c r="K24" s="20"/>
      <c r="L24" s="23"/>
      <c r="M24" s="20"/>
      <c r="N24" s="20"/>
    </row>
    <row r="25" spans="1:16" x14ac:dyDescent="0.2">
      <c r="A25" s="224"/>
      <c r="B25" s="225"/>
      <c r="C25" s="225"/>
      <c r="D25" s="225"/>
      <c r="E25" s="225"/>
      <c r="F25" s="225"/>
      <c r="G25" s="225"/>
      <c r="H25" s="225"/>
      <c r="I25" s="226"/>
      <c r="J25" s="20"/>
      <c r="K25" s="20"/>
      <c r="L25" s="23"/>
      <c r="M25" s="20"/>
      <c r="N25" s="20"/>
    </row>
    <row r="26" spans="1:16" ht="16" thickBot="1" x14ac:dyDescent="0.25"/>
    <row r="27" spans="1:16" ht="19" x14ac:dyDescent="0.25">
      <c r="A27" s="30" t="s">
        <v>11</v>
      </c>
      <c r="C27" s="211" t="s">
        <v>22</v>
      </c>
      <c r="D27" s="212"/>
      <c r="E27" s="212"/>
      <c r="F27" s="212"/>
      <c r="G27" s="212"/>
      <c r="H27" s="213"/>
      <c r="J27" s="227"/>
      <c r="K27" s="227"/>
      <c r="L27" s="227"/>
      <c r="M27" s="227"/>
      <c r="N27" s="228"/>
      <c r="O27" s="205" t="s">
        <v>38</v>
      </c>
      <c r="P27" s="205"/>
    </row>
    <row r="28" spans="1:16" x14ac:dyDescent="0.2">
      <c r="A28" s="206" t="s">
        <v>26</v>
      </c>
      <c r="B28" s="207"/>
      <c r="C28" s="207"/>
      <c r="D28" s="207"/>
      <c r="E28" s="207"/>
      <c r="F28" s="207"/>
      <c r="G28" s="207"/>
      <c r="H28" s="207"/>
      <c r="I28" s="208"/>
      <c r="J28" s="209" t="s">
        <v>27</v>
      </c>
      <c r="K28" s="210"/>
      <c r="L28" s="125" t="s">
        <v>52</v>
      </c>
      <c r="M28" s="209" t="s">
        <v>28</v>
      </c>
      <c r="N28" s="210"/>
      <c r="O28" s="126" t="s">
        <v>60</v>
      </c>
      <c r="P28" s="126" t="s">
        <v>53</v>
      </c>
    </row>
    <row r="29" spans="1:16" x14ac:dyDescent="0.2">
      <c r="A29" s="218" t="s">
        <v>359</v>
      </c>
      <c r="B29" s="219"/>
      <c r="C29" s="219"/>
      <c r="D29" s="219"/>
      <c r="E29" s="219"/>
      <c r="F29" s="219"/>
      <c r="G29" s="219"/>
      <c r="H29" s="219"/>
      <c r="I29" s="220"/>
      <c r="J29" s="214">
        <v>250</v>
      </c>
      <c r="K29" s="215"/>
      <c r="L29" s="22">
        <v>1</v>
      </c>
      <c r="M29" s="216">
        <f>ROUNDUP(J29*L29,0)</f>
        <v>250</v>
      </c>
      <c r="N29" s="217"/>
      <c r="O29" s="142">
        <f>M29-P29</f>
        <v>250</v>
      </c>
      <c r="P29" s="27"/>
    </row>
    <row r="30" spans="1:16" x14ac:dyDescent="0.2">
      <c r="A30" s="221"/>
      <c r="B30" s="222"/>
      <c r="C30" s="222"/>
      <c r="D30" s="222"/>
      <c r="E30" s="222"/>
      <c r="F30" s="222"/>
      <c r="G30" s="222"/>
      <c r="H30" s="222"/>
      <c r="I30" s="223"/>
      <c r="J30" s="20"/>
      <c r="K30" s="20"/>
      <c r="L30" s="23"/>
      <c r="M30" s="20"/>
      <c r="N30" s="20"/>
    </row>
    <row r="31" spans="1:16" x14ac:dyDescent="0.2">
      <c r="A31" s="221"/>
      <c r="B31" s="222"/>
      <c r="C31" s="222"/>
      <c r="D31" s="222"/>
      <c r="E31" s="222"/>
      <c r="F31" s="222"/>
      <c r="G31" s="222"/>
      <c r="H31" s="222"/>
      <c r="I31" s="223"/>
      <c r="J31" s="20"/>
      <c r="K31" s="20"/>
      <c r="L31" s="23"/>
      <c r="M31" s="20"/>
      <c r="N31" s="20"/>
    </row>
    <row r="32" spans="1:16" x14ac:dyDescent="0.2">
      <c r="A32" s="224"/>
      <c r="B32" s="225"/>
      <c r="C32" s="225"/>
      <c r="D32" s="225"/>
      <c r="E32" s="225"/>
      <c r="F32" s="225"/>
      <c r="G32" s="225"/>
      <c r="H32" s="225"/>
      <c r="I32" s="226"/>
      <c r="J32" s="20"/>
      <c r="K32" s="20"/>
      <c r="L32" s="23"/>
      <c r="M32" s="20"/>
      <c r="N32" s="20"/>
    </row>
    <row r="33" spans="1:16" ht="16" thickBot="1" x14ac:dyDescent="0.25"/>
    <row r="34" spans="1:16" ht="19" x14ac:dyDescent="0.25">
      <c r="A34" s="30" t="s">
        <v>11</v>
      </c>
      <c r="C34" s="211" t="s">
        <v>17</v>
      </c>
      <c r="D34" s="212"/>
      <c r="E34" s="212"/>
      <c r="F34" s="212"/>
      <c r="G34" s="212"/>
      <c r="H34" s="213"/>
      <c r="J34" s="227"/>
      <c r="K34" s="227"/>
      <c r="L34" s="227"/>
      <c r="M34" s="227"/>
      <c r="N34" s="228"/>
      <c r="O34" s="205" t="s">
        <v>38</v>
      </c>
      <c r="P34" s="205"/>
    </row>
    <row r="35" spans="1:16" x14ac:dyDescent="0.2">
      <c r="A35" s="206" t="s">
        <v>26</v>
      </c>
      <c r="B35" s="207"/>
      <c r="C35" s="207"/>
      <c r="D35" s="207"/>
      <c r="E35" s="207"/>
      <c r="F35" s="207"/>
      <c r="G35" s="207"/>
      <c r="H35" s="207"/>
      <c r="I35" s="208"/>
      <c r="J35" s="209" t="s">
        <v>27</v>
      </c>
      <c r="K35" s="210"/>
      <c r="L35" s="125" t="s">
        <v>52</v>
      </c>
      <c r="M35" s="209" t="s">
        <v>28</v>
      </c>
      <c r="N35" s="210"/>
      <c r="O35" s="126" t="s">
        <v>60</v>
      </c>
      <c r="P35" s="126" t="s">
        <v>53</v>
      </c>
    </row>
    <row r="36" spans="1:16" x14ac:dyDescent="0.2">
      <c r="A36" s="218"/>
      <c r="B36" s="219"/>
      <c r="C36" s="219"/>
      <c r="D36" s="219"/>
      <c r="E36" s="219"/>
      <c r="F36" s="219"/>
      <c r="G36" s="219"/>
      <c r="H36" s="219"/>
      <c r="I36" s="220"/>
      <c r="J36" s="214"/>
      <c r="K36" s="215"/>
      <c r="L36" s="22"/>
      <c r="M36" s="216">
        <f>ROUNDUP(J36*L36,0)</f>
        <v>0</v>
      </c>
      <c r="N36" s="217"/>
      <c r="O36" s="27">
        <f>M36-P36</f>
        <v>0</v>
      </c>
      <c r="P36" s="27"/>
    </row>
    <row r="37" spans="1:16" x14ac:dyDescent="0.2">
      <c r="A37" s="221"/>
      <c r="B37" s="222"/>
      <c r="C37" s="222"/>
      <c r="D37" s="222"/>
      <c r="E37" s="222"/>
      <c r="F37" s="222"/>
      <c r="G37" s="222"/>
      <c r="H37" s="222"/>
      <c r="I37" s="223"/>
      <c r="J37" s="20"/>
      <c r="K37" s="20"/>
      <c r="L37" s="23"/>
      <c r="M37" s="20"/>
      <c r="N37" s="20"/>
    </row>
    <row r="38" spans="1:16" x14ac:dyDescent="0.2">
      <c r="A38" s="221"/>
      <c r="B38" s="222"/>
      <c r="C38" s="222"/>
      <c r="D38" s="222"/>
      <c r="E38" s="222"/>
      <c r="F38" s="222"/>
      <c r="G38" s="222"/>
      <c r="H38" s="222"/>
      <c r="I38" s="223"/>
      <c r="J38" s="20"/>
      <c r="K38" s="20"/>
      <c r="L38" s="23"/>
      <c r="M38" s="20"/>
      <c r="N38" s="20"/>
    </row>
    <row r="39" spans="1:16" x14ac:dyDescent="0.2">
      <c r="A39" s="224"/>
      <c r="B39" s="225"/>
      <c r="C39" s="225"/>
      <c r="D39" s="225"/>
      <c r="E39" s="225"/>
      <c r="F39" s="225"/>
      <c r="G39" s="225"/>
      <c r="H39" s="225"/>
      <c r="I39" s="226"/>
      <c r="J39" s="20"/>
      <c r="K39" s="20"/>
      <c r="L39" s="23"/>
      <c r="M39" s="20"/>
      <c r="N39" s="20"/>
    </row>
    <row r="40" spans="1:16" ht="16" thickBot="1" x14ac:dyDescent="0.25"/>
    <row r="41" spans="1:16" ht="19" x14ac:dyDescent="0.25">
      <c r="A41" s="30" t="s">
        <v>11</v>
      </c>
      <c r="C41" s="211" t="s">
        <v>22</v>
      </c>
      <c r="D41" s="212"/>
      <c r="E41" s="212"/>
      <c r="F41" s="212"/>
      <c r="G41" s="212"/>
      <c r="H41" s="213"/>
      <c r="J41" s="227"/>
      <c r="K41" s="227"/>
      <c r="L41" s="227"/>
      <c r="M41" s="227"/>
      <c r="N41" s="228"/>
      <c r="O41" s="205" t="s">
        <v>38</v>
      </c>
      <c r="P41" s="205"/>
    </row>
    <row r="42" spans="1:16" x14ac:dyDescent="0.2">
      <c r="A42" s="206" t="s">
        <v>26</v>
      </c>
      <c r="B42" s="207"/>
      <c r="C42" s="207"/>
      <c r="D42" s="207"/>
      <c r="E42" s="207"/>
      <c r="F42" s="207"/>
      <c r="G42" s="207"/>
      <c r="H42" s="207"/>
      <c r="I42" s="208"/>
      <c r="J42" s="209" t="s">
        <v>27</v>
      </c>
      <c r="K42" s="210"/>
      <c r="L42" s="125" t="s">
        <v>52</v>
      </c>
      <c r="M42" s="209" t="s">
        <v>28</v>
      </c>
      <c r="N42" s="210"/>
      <c r="O42" s="126" t="s">
        <v>60</v>
      </c>
      <c r="P42" s="126" t="s">
        <v>53</v>
      </c>
    </row>
    <row r="43" spans="1:16" x14ac:dyDescent="0.2">
      <c r="A43" s="218"/>
      <c r="B43" s="219"/>
      <c r="C43" s="219"/>
      <c r="D43" s="219"/>
      <c r="E43" s="219"/>
      <c r="F43" s="219"/>
      <c r="G43" s="219"/>
      <c r="H43" s="219"/>
      <c r="I43" s="220"/>
      <c r="J43" s="214"/>
      <c r="K43" s="215"/>
      <c r="L43" s="22"/>
      <c r="M43" s="216">
        <f>ROUNDUP(J43*L43,0)</f>
        <v>0</v>
      </c>
      <c r="N43" s="217"/>
      <c r="O43" s="142">
        <f>M43-P43</f>
        <v>0</v>
      </c>
      <c r="P43" s="27"/>
    </row>
    <row r="44" spans="1:16" x14ac:dyDescent="0.2">
      <c r="A44" s="221"/>
      <c r="B44" s="222"/>
      <c r="C44" s="222"/>
      <c r="D44" s="222"/>
      <c r="E44" s="222"/>
      <c r="F44" s="222"/>
      <c r="G44" s="222"/>
      <c r="H44" s="222"/>
      <c r="I44" s="223"/>
      <c r="J44" s="20"/>
      <c r="K44" s="20"/>
      <c r="L44" s="23"/>
      <c r="M44" s="20"/>
      <c r="N44" s="20"/>
    </row>
    <row r="45" spans="1:16" x14ac:dyDescent="0.2">
      <c r="A45" s="221"/>
      <c r="B45" s="222"/>
      <c r="C45" s="222"/>
      <c r="D45" s="222"/>
      <c r="E45" s="222"/>
      <c r="F45" s="222"/>
      <c r="G45" s="222"/>
      <c r="H45" s="222"/>
      <c r="I45" s="223"/>
      <c r="J45" s="20"/>
      <c r="K45" s="20"/>
      <c r="L45" s="23"/>
      <c r="M45" s="20"/>
      <c r="N45" s="20"/>
    </row>
    <row r="46" spans="1:16" x14ac:dyDescent="0.2">
      <c r="A46" s="224"/>
      <c r="B46" s="225"/>
      <c r="C46" s="225"/>
      <c r="D46" s="225"/>
      <c r="E46" s="225"/>
      <c r="F46" s="225"/>
      <c r="G46" s="225"/>
      <c r="H46" s="225"/>
      <c r="I46" s="226"/>
      <c r="J46" s="20"/>
      <c r="K46" s="20"/>
      <c r="L46" s="23"/>
      <c r="M46" s="20"/>
      <c r="N46" s="20"/>
    </row>
    <row r="47" spans="1:16" ht="16" thickBot="1" x14ac:dyDescent="0.25"/>
    <row r="48" spans="1:16" ht="19" x14ac:dyDescent="0.25">
      <c r="A48" s="30" t="s">
        <v>11</v>
      </c>
      <c r="C48" s="211" t="s">
        <v>21</v>
      </c>
      <c r="D48" s="212"/>
      <c r="E48" s="212"/>
      <c r="F48" s="212"/>
      <c r="G48" s="212"/>
      <c r="H48" s="213"/>
      <c r="J48" s="227"/>
      <c r="K48" s="227"/>
      <c r="L48" s="227"/>
      <c r="M48" s="227"/>
      <c r="N48" s="228"/>
      <c r="O48" s="205" t="s">
        <v>38</v>
      </c>
      <c r="P48" s="205"/>
    </row>
    <row r="49" spans="1:16" x14ac:dyDescent="0.2">
      <c r="A49" s="206" t="s">
        <v>26</v>
      </c>
      <c r="B49" s="207"/>
      <c r="C49" s="207"/>
      <c r="D49" s="207"/>
      <c r="E49" s="207"/>
      <c r="F49" s="207"/>
      <c r="G49" s="207"/>
      <c r="H49" s="207"/>
      <c r="I49" s="208"/>
      <c r="J49" s="209" t="s">
        <v>27</v>
      </c>
      <c r="K49" s="210"/>
      <c r="L49" s="125" t="s">
        <v>52</v>
      </c>
      <c r="M49" s="209" t="s">
        <v>28</v>
      </c>
      <c r="N49" s="210"/>
      <c r="O49" s="126" t="s">
        <v>60</v>
      </c>
      <c r="P49" s="126" t="s">
        <v>53</v>
      </c>
    </row>
    <row r="50" spans="1:16" x14ac:dyDescent="0.2">
      <c r="A50" s="218"/>
      <c r="B50" s="219"/>
      <c r="C50" s="219"/>
      <c r="D50" s="219"/>
      <c r="E50" s="219"/>
      <c r="F50" s="219"/>
      <c r="G50" s="219"/>
      <c r="H50" s="219"/>
      <c r="I50" s="220"/>
      <c r="J50" s="214"/>
      <c r="K50" s="215"/>
      <c r="L50" s="22"/>
      <c r="M50" s="216">
        <f>ROUNDUP(J50*L50,0)</f>
        <v>0</v>
      </c>
      <c r="N50" s="217"/>
      <c r="O50" s="142">
        <f>M50-P50</f>
        <v>0</v>
      </c>
      <c r="P50" s="27"/>
    </row>
    <row r="51" spans="1:16" x14ac:dyDescent="0.2">
      <c r="A51" s="221"/>
      <c r="B51" s="222"/>
      <c r="C51" s="222"/>
      <c r="D51" s="222"/>
      <c r="E51" s="222"/>
      <c r="F51" s="222"/>
      <c r="G51" s="222"/>
      <c r="H51" s="222"/>
      <c r="I51" s="223"/>
      <c r="J51" s="20"/>
      <c r="K51" s="20"/>
      <c r="L51" s="23"/>
      <c r="M51" s="20"/>
      <c r="N51" s="20"/>
    </row>
    <row r="52" spans="1:16" x14ac:dyDescent="0.2">
      <c r="A52" s="221"/>
      <c r="B52" s="222"/>
      <c r="C52" s="222"/>
      <c r="D52" s="222"/>
      <c r="E52" s="222"/>
      <c r="F52" s="222"/>
      <c r="G52" s="222"/>
      <c r="H52" s="222"/>
      <c r="I52" s="223"/>
      <c r="J52" s="20"/>
      <c r="K52" s="20"/>
      <c r="L52" s="23"/>
      <c r="M52" s="20"/>
      <c r="N52" s="20"/>
    </row>
    <row r="53" spans="1:16" x14ac:dyDescent="0.2">
      <c r="A53" s="224"/>
      <c r="B53" s="225"/>
      <c r="C53" s="225"/>
      <c r="D53" s="225"/>
      <c r="E53" s="225"/>
      <c r="F53" s="225"/>
      <c r="G53" s="225"/>
      <c r="H53" s="225"/>
      <c r="I53" s="226"/>
      <c r="J53" s="20"/>
      <c r="K53" s="20"/>
      <c r="L53" s="23"/>
      <c r="M53" s="20"/>
      <c r="N53" s="20"/>
    </row>
    <row r="54" spans="1:16" ht="16" thickBot="1" x14ac:dyDescent="0.25"/>
    <row r="55" spans="1:16" ht="19" x14ac:dyDescent="0.25">
      <c r="A55" s="30" t="s">
        <v>11</v>
      </c>
      <c r="C55" s="211" t="s">
        <v>108</v>
      </c>
      <c r="D55" s="212"/>
      <c r="E55" s="212"/>
      <c r="F55" s="212"/>
      <c r="G55" s="212"/>
      <c r="H55" s="213"/>
      <c r="J55" s="227"/>
      <c r="K55" s="227"/>
      <c r="L55" s="227"/>
      <c r="M55" s="227"/>
      <c r="N55" s="228"/>
      <c r="O55" s="205" t="s">
        <v>38</v>
      </c>
      <c r="P55" s="205"/>
    </row>
    <row r="56" spans="1:16" x14ac:dyDescent="0.2">
      <c r="A56" s="206" t="s">
        <v>26</v>
      </c>
      <c r="B56" s="207"/>
      <c r="C56" s="207"/>
      <c r="D56" s="207"/>
      <c r="E56" s="207"/>
      <c r="F56" s="207"/>
      <c r="G56" s="207"/>
      <c r="H56" s="207"/>
      <c r="I56" s="208"/>
      <c r="J56" s="209" t="s">
        <v>27</v>
      </c>
      <c r="K56" s="210"/>
      <c r="L56" s="125" t="s">
        <v>52</v>
      </c>
      <c r="M56" s="209" t="s">
        <v>28</v>
      </c>
      <c r="N56" s="210"/>
      <c r="O56" s="126" t="s">
        <v>60</v>
      </c>
      <c r="P56" s="126" t="s">
        <v>53</v>
      </c>
    </row>
    <row r="57" spans="1:16" x14ac:dyDescent="0.2">
      <c r="A57" s="218"/>
      <c r="B57" s="219"/>
      <c r="C57" s="219"/>
      <c r="D57" s="219"/>
      <c r="E57" s="219"/>
      <c r="F57" s="219"/>
      <c r="G57" s="219"/>
      <c r="H57" s="219"/>
      <c r="I57" s="220"/>
      <c r="J57" s="214"/>
      <c r="K57" s="215"/>
      <c r="L57" s="22"/>
      <c r="M57" s="216">
        <f>ROUNDUP(J57*L57,0)</f>
        <v>0</v>
      </c>
      <c r="N57" s="217"/>
      <c r="O57" s="142">
        <f>M57-P57</f>
        <v>0</v>
      </c>
      <c r="P57" s="27"/>
    </row>
    <row r="58" spans="1:16" x14ac:dyDescent="0.2">
      <c r="A58" s="221"/>
      <c r="B58" s="222"/>
      <c r="C58" s="222"/>
      <c r="D58" s="222"/>
      <c r="E58" s="222"/>
      <c r="F58" s="222"/>
      <c r="G58" s="222"/>
      <c r="H58" s="222"/>
      <c r="I58" s="223"/>
      <c r="J58" s="20"/>
      <c r="K58" s="20"/>
      <c r="L58" s="23"/>
      <c r="M58" s="20"/>
      <c r="N58" s="20"/>
    </row>
    <row r="59" spans="1:16" x14ac:dyDescent="0.2">
      <c r="A59" s="221"/>
      <c r="B59" s="222"/>
      <c r="C59" s="222"/>
      <c r="D59" s="222"/>
      <c r="E59" s="222"/>
      <c r="F59" s="222"/>
      <c r="G59" s="222"/>
      <c r="H59" s="222"/>
      <c r="I59" s="223"/>
      <c r="J59" s="20"/>
      <c r="K59" s="20"/>
      <c r="L59" s="23"/>
      <c r="M59" s="20"/>
      <c r="N59" s="20"/>
    </row>
    <row r="60" spans="1:16" x14ac:dyDescent="0.2">
      <c r="A60" s="224"/>
      <c r="B60" s="225"/>
      <c r="C60" s="225"/>
      <c r="D60" s="225"/>
      <c r="E60" s="225"/>
      <c r="F60" s="225"/>
      <c r="G60" s="225"/>
      <c r="H60" s="225"/>
      <c r="I60" s="226"/>
      <c r="J60" s="20"/>
      <c r="K60" s="20"/>
      <c r="L60" s="23"/>
      <c r="M60" s="20"/>
      <c r="N60" s="20"/>
    </row>
    <row r="61" spans="1:16" ht="16" thickBo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20"/>
      <c r="K61" s="20"/>
      <c r="L61" s="23"/>
      <c r="M61" s="20"/>
      <c r="N61" s="20"/>
    </row>
    <row r="62" spans="1:16" ht="19" x14ac:dyDescent="0.25">
      <c r="A62" s="30" t="s">
        <v>11</v>
      </c>
      <c r="C62" s="211" t="s">
        <v>108</v>
      </c>
      <c r="D62" s="212"/>
      <c r="E62" s="212"/>
      <c r="F62" s="212"/>
      <c r="G62" s="212"/>
      <c r="H62" s="213"/>
      <c r="J62" s="227"/>
      <c r="K62" s="227"/>
      <c r="L62" s="227"/>
      <c r="M62" s="227"/>
      <c r="N62" s="228"/>
      <c r="O62" s="205" t="s">
        <v>38</v>
      </c>
      <c r="P62" s="205"/>
    </row>
    <row r="63" spans="1:16" x14ac:dyDescent="0.2">
      <c r="A63" s="206" t="s">
        <v>26</v>
      </c>
      <c r="B63" s="207"/>
      <c r="C63" s="207"/>
      <c r="D63" s="207"/>
      <c r="E63" s="207"/>
      <c r="F63" s="207"/>
      <c r="G63" s="207"/>
      <c r="H63" s="207"/>
      <c r="I63" s="208"/>
      <c r="J63" s="209" t="s">
        <v>27</v>
      </c>
      <c r="K63" s="210"/>
      <c r="L63" s="125" t="s">
        <v>52</v>
      </c>
      <c r="M63" s="209" t="s">
        <v>28</v>
      </c>
      <c r="N63" s="210"/>
      <c r="O63" s="126" t="s">
        <v>60</v>
      </c>
      <c r="P63" s="126" t="s">
        <v>53</v>
      </c>
    </row>
    <row r="64" spans="1:16" x14ac:dyDescent="0.2">
      <c r="A64" s="218"/>
      <c r="B64" s="219"/>
      <c r="C64" s="219"/>
      <c r="D64" s="219"/>
      <c r="E64" s="219"/>
      <c r="F64" s="219"/>
      <c r="G64" s="219"/>
      <c r="H64" s="219"/>
      <c r="I64" s="220"/>
      <c r="J64" s="214"/>
      <c r="K64" s="215"/>
      <c r="L64" s="22"/>
      <c r="M64" s="216">
        <f>ROUNDUP(J64*L64,0)</f>
        <v>0</v>
      </c>
      <c r="N64" s="217"/>
      <c r="O64" s="142">
        <f>M64-P64</f>
        <v>0</v>
      </c>
      <c r="P64" s="27"/>
    </row>
    <row r="65" spans="1:16" x14ac:dyDescent="0.2">
      <c r="A65" s="221"/>
      <c r="B65" s="222"/>
      <c r="C65" s="222"/>
      <c r="D65" s="222"/>
      <c r="E65" s="222"/>
      <c r="F65" s="222"/>
      <c r="G65" s="222"/>
      <c r="H65" s="222"/>
      <c r="I65" s="223"/>
      <c r="J65" s="20"/>
      <c r="K65" s="20"/>
      <c r="L65" s="23"/>
      <c r="M65" s="20"/>
      <c r="N65" s="20"/>
    </row>
    <row r="66" spans="1:16" x14ac:dyDescent="0.2">
      <c r="A66" s="221"/>
      <c r="B66" s="222"/>
      <c r="C66" s="222"/>
      <c r="D66" s="222"/>
      <c r="E66" s="222"/>
      <c r="F66" s="222"/>
      <c r="G66" s="222"/>
      <c r="H66" s="222"/>
      <c r="I66" s="223"/>
      <c r="J66" s="20"/>
      <c r="K66" s="20"/>
      <c r="L66" s="23"/>
      <c r="M66" s="20"/>
      <c r="N66" s="20"/>
    </row>
    <row r="67" spans="1:16" x14ac:dyDescent="0.2">
      <c r="A67" s="224"/>
      <c r="B67" s="225"/>
      <c r="C67" s="225"/>
      <c r="D67" s="225"/>
      <c r="E67" s="225"/>
      <c r="F67" s="225"/>
      <c r="G67" s="225"/>
      <c r="H67" s="225"/>
      <c r="I67" s="226"/>
      <c r="J67" s="20"/>
      <c r="K67" s="20"/>
      <c r="L67" s="23"/>
      <c r="M67" s="20"/>
      <c r="N67" s="20"/>
    </row>
    <row r="68" spans="1:1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20"/>
      <c r="K68" s="20"/>
      <c r="L68" s="23"/>
      <c r="M68" s="20"/>
      <c r="N68" s="20"/>
    </row>
    <row r="69" spans="1:16" ht="16" thickBo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20"/>
      <c r="K69" s="20"/>
      <c r="L69" s="23"/>
      <c r="M69" s="20"/>
      <c r="N69" s="20"/>
    </row>
    <row r="70" spans="1:16" ht="19" x14ac:dyDescent="0.25">
      <c r="A70" s="30" t="s">
        <v>11</v>
      </c>
      <c r="C70" s="211" t="s">
        <v>108</v>
      </c>
      <c r="D70" s="212"/>
      <c r="E70" s="212"/>
      <c r="F70" s="212"/>
      <c r="G70" s="212"/>
      <c r="H70" s="213"/>
      <c r="J70" s="227"/>
      <c r="K70" s="227"/>
      <c r="L70" s="227"/>
      <c r="M70" s="227"/>
      <c r="N70" s="228"/>
      <c r="O70" s="205" t="s">
        <v>38</v>
      </c>
      <c r="P70" s="205"/>
    </row>
    <row r="71" spans="1:16" x14ac:dyDescent="0.2">
      <c r="A71" s="206" t="s">
        <v>26</v>
      </c>
      <c r="B71" s="207"/>
      <c r="C71" s="207"/>
      <c r="D71" s="207"/>
      <c r="E71" s="207"/>
      <c r="F71" s="207"/>
      <c r="G71" s="207"/>
      <c r="H71" s="207"/>
      <c r="I71" s="208"/>
      <c r="J71" s="209" t="s">
        <v>27</v>
      </c>
      <c r="K71" s="210"/>
      <c r="L71" s="125" t="s">
        <v>52</v>
      </c>
      <c r="M71" s="209" t="s">
        <v>28</v>
      </c>
      <c r="N71" s="210"/>
      <c r="O71" s="126" t="s">
        <v>60</v>
      </c>
      <c r="P71" s="126" t="s">
        <v>53</v>
      </c>
    </row>
    <row r="72" spans="1:16" x14ac:dyDescent="0.2">
      <c r="A72" s="218"/>
      <c r="B72" s="219"/>
      <c r="C72" s="219"/>
      <c r="D72" s="219"/>
      <c r="E72" s="219"/>
      <c r="F72" s="219"/>
      <c r="G72" s="219"/>
      <c r="H72" s="219"/>
      <c r="I72" s="220"/>
      <c r="J72" s="214"/>
      <c r="K72" s="215"/>
      <c r="L72" s="22"/>
      <c r="M72" s="216">
        <f>ROUNDUP(J72*L72,0)</f>
        <v>0</v>
      </c>
      <c r="N72" s="217"/>
      <c r="O72" s="142">
        <f>M72-P72</f>
        <v>0</v>
      </c>
      <c r="P72" s="27"/>
    </row>
    <row r="73" spans="1:16" x14ac:dyDescent="0.2">
      <c r="A73" s="221"/>
      <c r="B73" s="222"/>
      <c r="C73" s="222"/>
      <c r="D73" s="222"/>
      <c r="E73" s="222"/>
      <c r="F73" s="222"/>
      <c r="G73" s="222"/>
      <c r="H73" s="222"/>
      <c r="I73" s="223"/>
      <c r="J73" s="20"/>
      <c r="K73" s="20"/>
      <c r="L73" s="23"/>
      <c r="M73" s="20"/>
      <c r="N73" s="20"/>
    </row>
    <row r="74" spans="1:16" ht="16" thickBot="1" x14ac:dyDescent="0.25">
      <c r="A74" s="221"/>
      <c r="B74" s="222"/>
      <c r="C74" s="222"/>
      <c r="D74" s="222"/>
      <c r="E74" s="222"/>
      <c r="F74" s="222"/>
      <c r="G74" s="222"/>
      <c r="H74" s="222"/>
      <c r="I74" s="223"/>
      <c r="J74" s="20"/>
      <c r="K74" s="20"/>
      <c r="L74" s="23"/>
      <c r="M74" s="20"/>
      <c r="N74" s="20"/>
    </row>
    <row r="75" spans="1:16" ht="16" thickBot="1" x14ac:dyDescent="0.25">
      <c r="A75" s="224"/>
      <c r="B75" s="225"/>
      <c r="C75" s="225"/>
      <c r="D75" s="225"/>
      <c r="E75" s="225"/>
      <c r="F75" s="225"/>
      <c r="G75" s="225"/>
      <c r="H75" s="225"/>
      <c r="I75" s="226"/>
      <c r="J75" s="20"/>
      <c r="K75" s="20"/>
      <c r="L75" s="23"/>
      <c r="M75" s="20"/>
      <c r="N75" s="20"/>
      <c r="O75" s="231" t="s">
        <v>38</v>
      </c>
      <c r="P75" s="232"/>
    </row>
    <row r="76" spans="1:16" ht="16" thickBot="1" x14ac:dyDescent="0.25">
      <c r="O76" s="127" t="s">
        <v>98</v>
      </c>
      <c r="P76" s="128">
        <f>P8+P15+P22+P29+P36+P43+P50+P57+P64+P72</f>
        <v>0</v>
      </c>
    </row>
    <row r="77" spans="1:16" ht="16" thickBot="1" x14ac:dyDescent="0.25">
      <c r="B77" s="42"/>
      <c r="C77" s="42"/>
      <c r="D77" s="42"/>
      <c r="E77" s="42"/>
      <c r="F77" s="42"/>
      <c r="G77" s="229">
        <f>M8+M15+M22+M29+M36+M43+M50+M57+M64+M72</f>
        <v>775</v>
      </c>
      <c r="H77" s="229"/>
      <c r="I77" s="229"/>
      <c r="J77" s="229"/>
      <c r="K77" s="229"/>
      <c r="L77" s="31"/>
      <c r="O77" s="112" t="s">
        <v>99</v>
      </c>
      <c r="P77" s="140">
        <f>ROUNDUP(0.005*(P8+P15+P22+P29+P36+P43+P50+P57+P64+P72),0)</f>
        <v>0</v>
      </c>
    </row>
    <row r="78" spans="1:16" ht="17" thickBot="1" x14ac:dyDescent="0.25">
      <c r="B78" s="48" t="s">
        <v>81</v>
      </c>
      <c r="C78" s="42"/>
      <c r="D78" s="42"/>
      <c r="E78" s="42"/>
      <c r="F78" s="42"/>
      <c r="G78" s="230"/>
      <c r="H78" s="230"/>
      <c r="I78" s="230"/>
      <c r="J78" s="230"/>
      <c r="K78" s="230"/>
      <c r="L78" s="31"/>
      <c r="O78" s="133" t="s">
        <v>57</v>
      </c>
      <c r="P78" s="141">
        <f>P76+P77</f>
        <v>0</v>
      </c>
    </row>
    <row r="79" spans="1:16" x14ac:dyDescent="0.2">
      <c r="O79" s="35"/>
      <c r="P79" s="35"/>
    </row>
    <row r="80" spans="1:16" x14ac:dyDescent="0.2">
      <c r="A80" s="26" t="s">
        <v>82</v>
      </c>
      <c r="G80" s="32"/>
      <c r="H80" s="32"/>
      <c r="I80" s="32"/>
      <c r="O80" s="67"/>
      <c r="P80" s="79"/>
    </row>
    <row r="81" spans="1:16" x14ac:dyDescent="0.2">
      <c r="A81" s="80" t="s">
        <v>80</v>
      </c>
      <c r="G81" s="35"/>
      <c r="H81" s="35"/>
      <c r="I81" s="35"/>
      <c r="O81" s="68"/>
      <c r="P81" s="68"/>
    </row>
    <row r="82" spans="1:16" x14ac:dyDescent="0.2">
      <c r="B82" s="50"/>
      <c r="G82" s="35"/>
      <c r="H82" s="35"/>
      <c r="I82" s="35"/>
      <c r="O82" s="68"/>
      <c r="P82" s="68"/>
    </row>
    <row r="83" spans="1:16" x14ac:dyDescent="0.2">
      <c r="G83" s="35"/>
      <c r="H83" s="35"/>
      <c r="I83" s="35"/>
      <c r="O83" s="68"/>
      <c r="P83" s="68"/>
    </row>
  </sheetData>
  <sheetProtection algorithmName="SHA-512" hashValue="OcBA4itDxdDXn6V6xjyGrFndgkmYuzr980Jh2+/sQqUGk2R+GtTO147TZNoLT8LYtWfVmR4l4KiOlnKfEJxywg==" saltValue="4ycjsfcc+cDlMqs2xeATeQ==" spinCount="100000" sheet="1" formatCells="0" selectLockedCells="1"/>
  <mergeCells count="94">
    <mergeCell ref="O34:P34"/>
    <mergeCell ref="A22:I25"/>
    <mergeCell ref="O41:P41"/>
    <mergeCell ref="O48:P48"/>
    <mergeCell ref="O6:P6"/>
    <mergeCell ref="J6:N6"/>
    <mergeCell ref="J13:N13"/>
    <mergeCell ref="O13:P13"/>
    <mergeCell ref="J20:N20"/>
    <mergeCell ref="O20:P20"/>
    <mergeCell ref="J28:K28"/>
    <mergeCell ref="M28:N28"/>
    <mergeCell ref="M8:N8"/>
    <mergeCell ref="M15:N15"/>
    <mergeCell ref="M14:N14"/>
    <mergeCell ref="O27:P27"/>
    <mergeCell ref="A2:M3"/>
    <mergeCell ref="J7:K7"/>
    <mergeCell ref="M7:N7"/>
    <mergeCell ref="J27:N27"/>
    <mergeCell ref="A15:I18"/>
    <mergeCell ref="A21:I21"/>
    <mergeCell ref="J21:K21"/>
    <mergeCell ref="M21:N21"/>
    <mergeCell ref="A8:I11"/>
    <mergeCell ref="A7:I7"/>
    <mergeCell ref="A14:I14"/>
    <mergeCell ref="J14:K14"/>
    <mergeCell ref="M22:N22"/>
    <mergeCell ref="C6:H6"/>
    <mergeCell ref="M29:N29"/>
    <mergeCell ref="J42:K42"/>
    <mergeCell ref="M42:N42"/>
    <mergeCell ref="J36:K36"/>
    <mergeCell ref="M36:N36"/>
    <mergeCell ref="J34:N34"/>
    <mergeCell ref="J35:K35"/>
    <mergeCell ref="J41:N41"/>
    <mergeCell ref="C48:H48"/>
    <mergeCell ref="J22:K22"/>
    <mergeCell ref="J29:K29"/>
    <mergeCell ref="J50:K50"/>
    <mergeCell ref="J8:K8"/>
    <mergeCell ref="J15:K15"/>
    <mergeCell ref="A49:I49"/>
    <mergeCell ref="J49:K49"/>
    <mergeCell ref="A42:I42"/>
    <mergeCell ref="A50:I53"/>
    <mergeCell ref="A28:I28"/>
    <mergeCell ref="A29:I32"/>
    <mergeCell ref="C13:H13"/>
    <mergeCell ref="C27:H27"/>
    <mergeCell ref="C34:H34"/>
    <mergeCell ref="C41:H41"/>
    <mergeCell ref="O62:P62"/>
    <mergeCell ref="A63:I63"/>
    <mergeCell ref="J63:K63"/>
    <mergeCell ref="M63:N63"/>
    <mergeCell ref="G77:K78"/>
    <mergeCell ref="A72:I75"/>
    <mergeCell ref="J72:K72"/>
    <mergeCell ref="M72:N72"/>
    <mergeCell ref="A64:I67"/>
    <mergeCell ref="J64:K64"/>
    <mergeCell ref="M64:N64"/>
    <mergeCell ref="C70:H70"/>
    <mergeCell ref="J70:N70"/>
    <mergeCell ref="O75:P75"/>
    <mergeCell ref="A57:I60"/>
    <mergeCell ref="J57:K57"/>
    <mergeCell ref="M57:N57"/>
    <mergeCell ref="C62:H62"/>
    <mergeCell ref="J62:N62"/>
    <mergeCell ref="J55:N55"/>
    <mergeCell ref="O55:P55"/>
    <mergeCell ref="A56:I56"/>
    <mergeCell ref="J56:K56"/>
    <mergeCell ref="M56:N56"/>
    <mergeCell ref="A1:P1"/>
    <mergeCell ref="O70:P70"/>
    <mergeCell ref="A71:I71"/>
    <mergeCell ref="J71:K71"/>
    <mergeCell ref="M71:N71"/>
    <mergeCell ref="C20:H20"/>
    <mergeCell ref="M49:N49"/>
    <mergeCell ref="J43:K43"/>
    <mergeCell ref="M43:N43"/>
    <mergeCell ref="M50:N50"/>
    <mergeCell ref="A43:I46"/>
    <mergeCell ref="J48:N48"/>
    <mergeCell ref="A36:I39"/>
    <mergeCell ref="M35:N35"/>
    <mergeCell ref="A35:I35"/>
    <mergeCell ref="C55:H55"/>
  </mergeCells>
  <pageMargins left="0.7" right="0.7" top="0.5" bottom="0.75" header="0.3" footer="0.3"/>
  <pageSetup scale="56" orientation="portrait" r:id="rId1"/>
  <ignoredErrors>
    <ignoredError sqref="P77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Categories!$A$2:$A$19</xm:f>
          </x14:formula1>
          <xm:sqref>C62:H62 C6:H6 C13:H13 C20:H20 C27:H27 C34:H34 C41:H41 C48:H48 C55:H55 C70:H70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A19"/>
  <sheetViews>
    <sheetView view="pageLayout" workbookViewId="0"/>
  </sheetViews>
  <sheetFormatPr baseColWidth="10" defaultColWidth="8.83203125" defaultRowHeight="15" x14ac:dyDescent="0.2"/>
  <sheetData>
    <row r="1" spans="1:1" ht="19" x14ac:dyDescent="0.25">
      <c r="A1" s="1" t="s">
        <v>108</v>
      </c>
    </row>
    <row r="2" spans="1:1" x14ac:dyDescent="0.2">
      <c r="A2" t="s">
        <v>12</v>
      </c>
    </row>
    <row r="3" spans="1:1" x14ac:dyDescent="0.2">
      <c r="A3" t="s">
        <v>13</v>
      </c>
    </row>
    <row r="4" spans="1:1" x14ac:dyDescent="0.2">
      <c r="A4" t="s">
        <v>14</v>
      </c>
    </row>
    <row r="5" spans="1:1" x14ac:dyDescent="0.2">
      <c r="A5" t="s">
        <v>106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59</v>
      </c>
    </row>
    <row r="10" spans="1:1" x14ac:dyDescent="0.2">
      <c r="A10" t="s">
        <v>18</v>
      </c>
    </row>
    <row r="11" spans="1:1" x14ac:dyDescent="0.2">
      <c r="A11" t="s">
        <v>19</v>
      </c>
    </row>
    <row r="12" spans="1:1" x14ac:dyDescent="0.2">
      <c r="A12" t="s">
        <v>20</v>
      </c>
    </row>
    <row r="13" spans="1:1" x14ac:dyDescent="0.2">
      <c r="A13" t="s">
        <v>21</v>
      </c>
    </row>
    <row r="14" spans="1:1" x14ac:dyDescent="0.2">
      <c r="A14" t="s">
        <v>22</v>
      </c>
    </row>
    <row r="15" spans="1:1" x14ac:dyDescent="0.2">
      <c r="A15" t="s">
        <v>23</v>
      </c>
    </row>
    <row r="16" spans="1:1" x14ac:dyDescent="0.2">
      <c r="A16" t="s">
        <v>73</v>
      </c>
    </row>
    <row r="17" spans="1:1" x14ac:dyDescent="0.2">
      <c r="A17" t="s">
        <v>24</v>
      </c>
    </row>
    <row r="18" spans="1:1" x14ac:dyDescent="0.2">
      <c r="A18" t="s">
        <v>89</v>
      </c>
    </row>
    <row r="19" spans="1:1" x14ac:dyDescent="0.2">
      <c r="A19" t="s">
        <v>90</v>
      </c>
    </row>
  </sheetData>
  <sortState xmlns:xlrd2="http://schemas.microsoft.com/office/spreadsheetml/2017/richdata2" ref="A2:A18">
    <sortCondition ref="A2"/>
  </sortState>
  <phoneticPr fontId="14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M23"/>
  <sheetViews>
    <sheetView workbookViewId="0">
      <selection activeCell="B14" sqref="B14:C14"/>
    </sheetView>
  </sheetViews>
  <sheetFormatPr baseColWidth="10" defaultColWidth="8.83203125" defaultRowHeight="15" x14ac:dyDescent="0.2"/>
  <cols>
    <col min="3" max="3" width="17.33203125" customWidth="1"/>
  </cols>
  <sheetData>
    <row r="1" spans="1:13" x14ac:dyDescent="0.2">
      <c r="A1" s="240" t="s">
        <v>32</v>
      </c>
      <c r="B1" s="243" t="s">
        <v>33</v>
      </c>
      <c r="C1" s="244"/>
      <c r="D1" s="243" t="s">
        <v>34</v>
      </c>
      <c r="E1" s="279"/>
      <c r="F1" s="279"/>
      <c r="G1" s="279"/>
      <c r="H1" s="244"/>
      <c r="I1" s="250" t="s">
        <v>35</v>
      </c>
      <c r="J1" s="237" t="s">
        <v>36</v>
      </c>
      <c r="K1" s="282" t="s">
        <v>37</v>
      </c>
      <c r="L1" s="262" t="s">
        <v>38</v>
      </c>
      <c r="M1" s="263"/>
    </row>
    <row r="2" spans="1:13" x14ac:dyDescent="0.2">
      <c r="A2" s="241"/>
      <c r="B2" s="245"/>
      <c r="C2" s="246"/>
      <c r="D2" s="245"/>
      <c r="E2" s="280"/>
      <c r="F2" s="280"/>
      <c r="G2" s="280"/>
      <c r="H2" s="246"/>
      <c r="I2" s="251"/>
      <c r="J2" s="238"/>
      <c r="K2" s="283"/>
      <c r="L2" s="264"/>
      <c r="M2" s="265"/>
    </row>
    <row r="3" spans="1:13" ht="16" thickBot="1" x14ac:dyDescent="0.25">
      <c r="A3" s="242"/>
      <c r="B3" s="247"/>
      <c r="C3" s="248"/>
      <c r="D3" s="247"/>
      <c r="E3" s="281"/>
      <c r="F3" s="281"/>
      <c r="G3" s="281"/>
      <c r="H3" s="248"/>
      <c r="I3" s="252"/>
      <c r="J3" s="239"/>
      <c r="K3" s="284"/>
      <c r="L3" s="266"/>
      <c r="M3" s="267"/>
    </row>
    <row r="4" spans="1:13" x14ac:dyDescent="0.2">
      <c r="A4" s="8"/>
      <c r="B4" s="257" t="s">
        <v>25</v>
      </c>
      <c r="C4" s="258"/>
      <c r="D4" s="276"/>
      <c r="E4" s="277"/>
      <c r="F4" s="277"/>
      <c r="G4" s="277"/>
      <c r="H4" s="278"/>
      <c r="I4" s="3"/>
      <c r="J4" s="4"/>
      <c r="K4" s="13">
        <f>I4*J4</f>
        <v>0</v>
      </c>
      <c r="L4" s="9"/>
      <c r="M4" s="3">
        <f>K4-L4</f>
        <v>0</v>
      </c>
    </row>
    <row r="5" spans="1:13" x14ac:dyDescent="0.2">
      <c r="A5" s="7"/>
      <c r="B5" s="236" t="s">
        <v>25</v>
      </c>
      <c r="C5" s="236"/>
      <c r="D5" s="249"/>
      <c r="E5" s="249"/>
      <c r="F5" s="249"/>
      <c r="G5" s="249"/>
      <c r="H5" s="249"/>
      <c r="I5" s="5"/>
      <c r="J5" s="6"/>
      <c r="K5" s="14">
        <f t="shared" ref="K5:K20" si="0">I5*J5</f>
        <v>0</v>
      </c>
      <c r="L5" s="10"/>
      <c r="M5" s="3">
        <f>K5-L5</f>
        <v>0</v>
      </c>
    </row>
    <row r="6" spans="1:13" x14ac:dyDescent="0.2">
      <c r="A6" s="7"/>
      <c r="B6" s="236" t="s">
        <v>25</v>
      </c>
      <c r="C6" s="236"/>
      <c r="D6" s="249"/>
      <c r="E6" s="249"/>
      <c r="F6" s="249"/>
      <c r="G6" s="249"/>
      <c r="H6" s="249"/>
      <c r="I6" s="5"/>
      <c r="J6" s="6"/>
      <c r="K6" s="14">
        <f t="shared" si="0"/>
        <v>0</v>
      </c>
      <c r="L6" s="10"/>
      <c r="M6" s="3">
        <f t="shared" ref="M6:M20" si="1">K6-L6</f>
        <v>0</v>
      </c>
    </row>
    <row r="7" spans="1:13" x14ac:dyDescent="0.2">
      <c r="A7" s="7"/>
      <c r="B7" s="236" t="s">
        <v>25</v>
      </c>
      <c r="C7" s="236"/>
      <c r="D7" s="249"/>
      <c r="E7" s="249"/>
      <c r="F7" s="249"/>
      <c r="G7" s="249"/>
      <c r="H7" s="249"/>
      <c r="I7" s="5"/>
      <c r="J7" s="6"/>
      <c r="K7" s="14">
        <f t="shared" si="0"/>
        <v>0</v>
      </c>
      <c r="L7" s="10"/>
      <c r="M7" s="3">
        <f t="shared" si="1"/>
        <v>0</v>
      </c>
    </row>
    <row r="8" spans="1:13" x14ac:dyDescent="0.2">
      <c r="A8" s="7"/>
      <c r="B8" s="236" t="s">
        <v>25</v>
      </c>
      <c r="C8" s="236"/>
      <c r="D8" s="249"/>
      <c r="E8" s="249"/>
      <c r="F8" s="249"/>
      <c r="G8" s="249"/>
      <c r="H8" s="249"/>
      <c r="I8" s="5"/>
      <c r="J8" s="6"/>
      <c r="K8" s="14">
        <f t="shared" si="0"/>
        <v>0</v>
      </c>
      <c r="L8" s="10"/>
      <c r="M8" s="3">
        <f t="shared" si="1"/>
        <v>0</v>
      </c>
    </row>
    <row r="9" spans="1:13" x14ac:dyDescent="0.2">
      <c r="A9" s="7"/>
      <c r="B9" s="236" t="s">
        <v>25</v>
      </c>
      <c r="C9" s="236"/>
      <c r="D9" s="249"/>
      <c r="E9" s="249"/>
      <c r="F9" s="249"/>
      <c r="G9" s="249"/>
      <c r="H9" s="249"/>
      <c r="I9" s="5"/>
      <c r="J9" s="6"/>
      <c r="K9" s="14">
        <f t="shared" si="0"/>
        <v>0</v>
      </c>
      <c r="L9" s="10"/>
      <c r="M9" s="3">
        <f t="shared" si="1"/>
        <v>0</v>
      </c>
    </row>
    <row r="10" spans="1:13" x14ac:dyDescent="0.2">
      <c r="A10" s="7"/>
      <c r="B10" s="236" t="s">
        <v>25</v>
      </c>
      <c r="C10" s="236"/>
      <c r="D10" s="249"/>
      <c r="E10" s="249"/>
      <c r="F10" s="249"/>
      <c r="G10" s="249"/>
      <c r="H10" s="249"/>
      <c r="I10" s="5"/>
      <c r="J10" s="6"/>
      <c r="K10" s="14">
        <f t="shared" si="0"/>
        <v>0</v>
      </c>
      <c r="L10" s="10"/>
      <c r="M10" s="3">
        <f t="shared" si="1"/>
        <v>0</v>
      </c>
    </row>
    <row r="11" spans="1:13" x14ac:dyDescent="0.2">
      <c r="A11" s="7"/>
      <c r="B11" s="236" t="s">
        <v>25</v>
      </c>
      <c r="C11" s="236"/>
      <c r="D11" s="249"/>
      <c r="E11" s="249"/>
      <c r="F11" s="249"/>
      <c r="G11" s="249"/>
      <c r="H11" s="249"/>
      <c r="I11" s="5"/>
      <c r="J11" s="6"/>
      <c r="K11" s="14">
        <f t="shared" si="0"/>
        <v>0</v>
      </c>
      <c r="L11" s="10"/>
      <c r="M11" s="3">
        <f t="shared" si="1"/>
        <v>0</v>
      </c>
    </row>
    <row r="12" spans="1:13" x14ac:dyDescent="0.2">
      <c r="A12" s="7"/>
      <c r="B12" s="236" t="s">
        <v>25</v>
      </c>
      <c r="C12" s="236"/>
      <c r="D12" s="249"/>
      <c r="E12" s="249"/>
      <c r="F12" s="249"/>
      <c r="G12" s="249"/>
      <c r="H12" s="249"/>
      <c r="I12" s="5"/>
      <c r="J12" s="6"/>
      <c r="K12" s="14">
        <f t="shared" si="0"/>
        <v>0</v>
      </c>
      <c r="L12" s="10"/>
      <c r="M12" s="3">
        <f t="shared" si="1"/>
        <v>0</v>
      </c>
    </row>
    <row r="13" spans="1:13" x14ac:dyDescent="0.2">
      <c r="A13" s="7"/>
      <c r="B13" s="236" t="s">
        <v>25</v>
      </c>
      <c r="C13" s="236"/>
      <c r="D13" s="249"/>
      <c r="E13" s="249"/>
      <c r="F13" s="249"/>
      <c r="G13" s="249"/>
      <c r="H13" s="249"/>
      <c r="I13" s="5"/>
      <c r="J13" s="6"/>
      <c r="K13" s="14">
        <f t="shared" si="0"/>
        <v>0</v>
      </c>
      <c r="L13" s="10"/>
      <c r="M13" s="3">
        <f t="shared" si="1"/>
        <v>0</v>
      </c>
    </row>
    <row r="14" spans="1:13" x14ac:dyDescent="0.2">
      <c r="A14" s="7"/>
      <c r="B14" s="236" t="s">
        <v>25</v>
      </c>
      <c r="C14" s="236"/>
      <c r="D14" s="249"/>
      <c r="E14" s="249"/>
      <c r="F14" s="249"/>
      <c r="G14" s="249"/>
      <c r="H14" s="249"/>
      <c r="I14" s="5"/>
      <c r="J14" s="6"/>
      <c r="K14" s="14">
        <f t="shared" si="0"/>
        <v>0</v>
      </c>
      <c r="L14" s="10"/>
      <c r="M14" s="3">
        <f t="shared" si="1"/>
        <v>0</v>
      </c>
    </row>
    <row r="15" spans="1:13" x14ac:dyDescent="0.2">
      <c r="A15" s="7"/>
      <c r="B15" s="236" t="s">
        <v>25</v>
      </c>
      <c r="C15" s="236"/>
      <c r="D15" s="249"/>
      <c r="E15" s="249"/>
      <c r="F15" s="249"/>
      <c r="G15" s="249"/>
      <c r="H15" s="249"/>
      <c r="I15" s="5"/>
      <c r="J15" s="6"/>
      <c r="K15" s="14">
        <f t="shared" si="0"/>
        <v>0</v>
      </c>
      <c r="L15" s="10"/>
      <c r="M15" s="3">
        <f t="shared" si="1"/>
        <v>0</v>
      </c>
    </row>
    <row r="16" spans="1:13" x14ac:dyDescent="0.2">
      <c r="A16" s="7"/>
      <c r="B16" s="236" t="s">
        <v>25</v>
      </c>
      <c r="C16" s="236"/>
      <c r="D16" s="249"/>
      <c r="E16" s="249"/>
      <c r="F16" s="249"/>
      <c r="G16" s="249"/>
      <c r="H16" s="249"/>
      <c r="I16" s="5"/>
      <c r="J16" s="6"/>
      <c r="K16" s="14">
        <f t="shared" si="0"/>
        <v>0</v>
      </c>
      <c r="L16" s="10"/>
      <c r="M16" s="3">
        <f t="shared" si="1"/>
        <v>0</v>
      </c>
    </row>
    <row r="17" spans="1:13" x14ac:dyDescent="0.2">
      <c r="A17" s="7"/>
      <c r="B17" s="236" t="s">
        <v>25</v>
      </c>
      <c r="C17" s="236"/>
      <c r="D17" s="249"/>
      <c r="E17" s="249"/>
      <c r="F17" s="249"/>
      <c r="G17" s="249"/>
      <c r="H17" s="249"/>
      <c r="I17" s="5"/>
      <c r="J17" s="6"/>
      <c r="K17" s="14">
        <f t="shared" si="0"/>
        <v>0</v>
      </c>
      <c r="L17" s="10"/>
      <c r="M17" s="3">
        <f t="shared" si="1"/>
        <v>0</v>
      </c>
    </row>
    <row r="18" spans="1:13" x14ac:dyDescent="0.2">
      <c r="A18" s="7"/>
      <c r="B18" s="236" t="s">
        <v>25</v>
      </c>
      <c r="C18" s="236"/>
      <c r="D18" s="249"/>
      <c r="E18" s="249"/>
      <c r="F18" s="249"/>
      <c r="G18" s="249"/>
      <c r="H18" s="249"/>
      <c r="I18" s="5"/>
      <c r="J18" s="6"/>
      <c r="K18" s="14">
        <f t="shared" si="0"/>
        <v>0</v>
      </c>
      <c r="L18" s="10"/>
      <c r="M18" s="3">
        <f t="shared" si="1"/>
        <v>0</v>
      </c>
    </row>
    <row r="19" spans="1:13" x14ac:dyDescent="0.2">
      <c r="A19" s="7"/>
      <c r="B19" s="236" t="s">
        <v>25</v>
      </c>
      <c r="C19" s="236"/>
      <c r="D19" s="249"/>
      <c r="E19" s="249"/>
      <c r="F19" s="249"/>
      <c r="G19" s="249"/>
      <c r="H19" s="249"/>
      <c r="I19" s="5"/>
      <c r="J19" s="6"/>
      <c r="K19" s="14">
        <f t="shared" si="0"/>
        <v>0</v>
      </c>
      <c r="L19" s="10"/>
      <c r="M19" s="3">
        <f t="shared" si="1"/>
        <v>0</v>
      </c>
    </row>
    <row r="20" spans="1:13" x14ac:dyDescent="0.2">
      <c r="A20" s="7"/>
      <c r="B20" s="236" t="s">
        <v>25</v>
      </c>
      <c r="C20" s="236"/>
      <c r="D20" s="249"/>
      <c r="E20" s="249"/>
      <c r="F20" s="249"/>
      <c r="G20" s="249"/>
      <c r="H20" s="249"/>
      <c r="I20" s="5"/>
      <c r="J20" s="6"/>
      <c r="K20" s="14">
        <f t="shared" si="0"/>
        <v>0</v>
      </c>
      <c r="L20" s="10"/>
      <c r="M20" s="3">
        <f t="shared" si="1"/>
        <v>0</v>
      </c>
    </row>
    <row r="21" spans="1:13" ht="16" thickBot="1" x14ac:dyDescent="0.25">
      <c r="A21" s="7"/>
      <c r="B21" s="259" t="s">
        <v>39</v>
      </c>
      <c r="C21" s="261"/>
      <c r="D21" s="259" t="s">
        <v>40</v>
      </c>
      <c r="E21" s="260"/>
      <c r="F21" s="260"/>
      <c r="G21" s="260"/>
      <c r="H21" s="261"/>
      <c r="I21" s="15">
        <f>SUM(I4:I20)</f>
        <v>0</v>
      </c>
      <c r="J21" s="16">
        <v>5.0000000000000001E-3</v>
      </c>
      <c r="K21" s="17">
        <f>ROUNDUP((J21*I21),0)</f>
        <v>0</v>
      </c>
      <c r="L21" s="18">
        <v>0</v>
      </c>
      <c r="M21" s="19">
        <f>K21-L21</f>
        <v>0</v>
      </c>
    </row>
    <row r="22" spans="1:13" ht="20.25" customHeight="1" x14ac:dyDescent="0.2">
      <c r="A22" s="2"/>
      <c r="B22" s="253" t="s">
        <v>41</v>
      </c>
      <c r="C22" s="254"/>
      <c r="D22" s="270"/>
      <c r="E22" s="271"/>
      <c r="F22" s="271"/>
      <c r="G22" s="271"/>
      <c r="H22" s="271"/>
      <c r="I22" s="271"/>
      <c r="J22" s="272"/>
      <c r="K22" s="268">
        <f>SUM(K4:K21)</f>
        <v>0</v>
      </c>
      <c r="L22" s="11">
        <f>SUM(L4:L21)</f>
        <v>0</v>
      </c>
      <c r="M22" s="268">
        <f>SUM(M4:M21)</f>
        <v>0</v>
      </c>
    </row>
    <row r="23" spans="1:13" ht="21" customHeight="1" thickBot="1" x14ac:dyDescent="0.25">
      <c r="A23" s="2"/>
      <c r="B23" s="255"/>
      <c r="C23" s="256"/>
      <c r="D23" s="273"/>
      <c r="E23" s="274"/>
      <c r="F23" s="274"/>
      <c r="G23" s="274"/>
      <c r="H23" s="274"/>
      <c r="I23" s="274"/>
      <c r="J23" s="275"/>
      <c r="K23" s="269"/>
      <c r="L23" s="12"/>
      <c r="M23" s="269"/>
    </row>
  </sheetData>
  <mergeCells count="47">
    <mergeCell ref="L1:M3"/>
    <mergeCell ref="M22:M23"/>
    <mergeCell ref="D5:H5"/>
    <mergeCell ref="D6:H6"/>
    <mergeCell ref="D7:H7"/>
    <mergeCell ref="D22:J23"/>
    <mergeCell ref="D15:H15"/>
    <mergeCell ref="D4:H4"/>
    <mergeCell ref="D1:H3"/>
    <mergeCell ref="K1:K3"/>
    <mergeCell ref="K22:K23"/>
    <mergeCell ref="B20:C20"/>
    <mergeCell ref="B19:C19"/>
    <mergeCell ref="B17:C17"/>
    <mergeCell ref="B18:C18"/>
    <mergeCell ref="D18:H18"/>
    <mergeCell ref="B22:C23"/>
    <mergeCell ref="D14:H14"/>
    <mergeCell ref="B15:C15"/>
    <mergeCell ref="B16:C16"/>
    <mergeCell ref="B4:C4"/>
    <mergeCell ref="D21:H21"/>
    <mergeCell ref="D16:H16"/>
    <mergeCell ref="D17:H17"/>
    <mergeCell ref="D20:H20"/>
    <mergeCell ref="B21:C21"/>
    <mergeCell ref="B11:C11"/>
    <mergeCell ref="B5:C5"/>
    <mergeCell ref="B6:C6"/>
    <mergeCell ref="D19:H19"/>
    <mergeCell ref="B12:C12"/>
    <mergeCell ref="B13:C13"/>
    <mergeCell ref="B14:C14"/>
    <mergeCell ref="J1:J3"/>
    <mergeCell ref="B7:C7"/>
    <mergeCell ref="A1:A3"/>
    <mergeCell ref="B1:C3"/>
    <mergeCell ref="D13:H13"/>
    <mergeCell ref="D9:H9"/>
    <mergeCell ref="D10:H10"/>
    <mergeCell ref="D11:H11"/>
    <mergeCell ref="D12:H12"/>
    <mergeCell ref="B8:C8"/>
    <mergeCell ref="B9:C9"/>
    <mergeCell ref="B10:C10"/>
    <mergeCell ref="D8:H8"/>
    <mergeCell ref="I1:I3"/>
  </mergeCells>
  <pageMargins left="0.7" right="0.7" top="0.75" bottom="0.75" header="0.3" footer="0.3"/>
  <pageSetup scale="66" orientation="portrait"/>
  <ignoredErrors>
    <ignoredError sqref="K4 K5:K20 M4:M5 M6:M2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Categories!$A$1:$A$18</xm:f>
          </x14:formula1>
          <xm:sqref>B4:C20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66"/>
    <pageSetUpPr fitToPage="1"/>
  </sheetPr>
  <dimension ref="A1:AC83"/>
  <sheetViews>
    <sheetView showGridLines="0" workbookViewId="0">
      <pane ySplit="1" topLeftCell="A2" activePane="bottomLeft" state="frozen"/>
      <selection pane="bottomLeft" activeCell="K90" sqref="K90"/>
    </sheetView>
  </sheetViews>
  <sheetFormatPr baseColWidth="10" defaultColWidth="8.83203125" defaultRowHeight="15" x14ac:dyDescent="0.2"/>
  <cols>
    <col min="1" max="7" width="8.83203125" style="26"/>
    <col min="8" max="8" width="9.83203125" style="26" customWidth="1"/>
    <col min="9" max="11" width="8.83203125" style="26"/>
    <col min="12" max="12" width="8.83203125" style="29"/>
    <col min="13" max="14" width="8.83203125" style="26"/>
    <col min="15" max="15" width="19.33203125" style="26" customWidth="1"/>
    <col min="16" max="16" width="16.1640625" style="26" customWidth="1"/>
    <col min="17" max="29" width="8.83203125" style="121"/>
    <col min="30" max="16384" width="8.83203125" style="26"/>
  </cols>
  <sheetData>
    <row r="1" spans="1:25" ht="28.5" customHeight="1" x14ac:dyDescent="0.2">
      <c r="A1" s="203" t="s">
        <v>68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25" x14ac:dyDescent="0.2">
      <c r="A2" s="234" t="str">
        <f>'Questionaire (required)'!A13</f>
        <v>Muslim Student Association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5" ht="22.5" customHeight="1" x14ac:dyDescent="0.2">
      <c r="A3" s="235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</row>
    <row r="4" spans="1:25" x14ac:dyDescent="0.2">
      <c r="A4" s="28" t="s">
        <v>0</v>
      </c>
    </row>
    <row r="5" spans="1:25" ht="16" thickBot="1" x14ac:dyDescent="0.25"/>
    <row r="6" spans="1:25" ht="19" x14ac:dyDescent="0.25">
      <c r="A6" s="30" t="s">
        <v>11</v>
      </c>
      <c r="C6" s="211" t="s">
        <v>108</v>
      </c>
      <c r="D6" s="212"/>
      <c r="E6" s="212"/>
      <c r="F6" s="212"/>
      <c r="G6" s="212"/>
      <c r="H6" s="213"/>
      <c r="J6" s="227"/>
      <c r="K6" s="227"/>
      <c r="L6" s="227"/>
      <c r="M6" s="227"/>
      <c r="N6" s="228"/>
      <c r="O6" s="205" t="s">
        <v>38</v>
      </c>
      <c r="P6" s="205"/>
      <c r="R6" s="122"/>
      <c r="S6" s="122"/>
      <c r="T6" s="122"/>
      <c r="U6" s="122"/>
      <c r="V6" s="122"/>
      <c r="W6" s="122"/>
      <c r="X6" s="122"/>
      <c r="Y6" s="122"/>
    </row>
    <row r="7" spans="1:25" ht="15.75" customHeight="1" x14ac:dyDescent="0.2">
      <c r="A7" s="206" t="s">
        <v>26</v>
      </c>
      <c r="B7" s="207"/>
      <c r="C7" s="207"/>
      <c r="D7" s="207"/>
      <c r="E7" s="207"/>
      <c r="F7" s="207"/>
      <c r="G7" s="207"/>
      <c r="H7" s="207"/>
      <c r="I7" s="208"/>
      <c r="J7" s="209" t="s">
        <v>27</v>
      </c>
      <c r="K7" s="210"/>
      <c r="L7" s="125" t="s">
        <v>52</v>
      </c>
      <c r="M7" s="209" t="s">
        <v>28</v>
      </c>
      <c r="N7" s="210"/>
      <c r="O7" s="126" t="s">
        <v>60</v>
      </c>
      <c r="P7" s="126" t="s">
        <v>53</v>
      </c>
      <c r="R7" s="122"/>
      <c r="S7" s="123" t="s">
        <v>105</v>
      </c>
      <c r="T7" s="122"/>
      <c r="U7" s="122"/>
      <c r="V7" s="122"/>
      <c r="W7" s="122"/>
      <c r="X7" s="122"/>
      <c r="Y7" s="122"/>
    </row>
    <row r="8" spans="1:25" x14ac:dyDescent="0.2">
      <c r="A8" s="218"/>
      <c r="B8" s="219"/>
      <c r="C8" s="219"/>
      <c r="D8" s="219"/>
      <c r="E8" s="219"/>
      <c r="F8" s="219"/>
      <c r="G8" s="219"/>
      <c r="H8" s="219"/>
      <c r="I8" s="220"/>
      <c r="J8" s="214"/>
      <c r="K8" s="215"/>
      <c r="L8" s="22"/>
      <c r="M8" s="216">
        <f>ROUNDUP(J8*L8,0)</f>
        <v>0</v>
      </c>
      <c r="N8" s="217"/>
      <c r="O8" s="142">
        <f>M8-P8</f>
        <v>0</v>
      </c>
      <c r="P8" s="27"/>
    </row>
    <row r="9" spans="1:25" x14ac:dyDescent="0.2">
      <c r="A9" s="221"/>
      <c r="B9" s="222"/>
      <c r="C9" s="222"/>
      <c r="D9" s="222"/>
      <c r="E9" s="222"/>
      <c r="F9" s="222"/>
      <c r="G9" s="222"/>
      <c r="H9" s="222"/>
      <c r="I9" s="223"/>
      <c r="J9" s="20"/>
      <c r="K9" s="20"/>
      <c r="L9" s="23"/>
      <c r="M9" s="20"/>
      <c r="N9" s="20"/>
    </row>
    <row r="10" spans="1:25" x14ac:dyDescent="0.2">
      <c r="A10" s="221"/>
      <c r="B10" s="222"/>
      <c r="C10" s="222"/>
      <c r="D10" s="222"/>
      <c r="E10" s="222"/>
      <c r="F10" s="222"/>
      <c r="G10" s="222"/>
      <c r="H10" s="222"/>
      <c r="I10" s="223"/>
      <c r="J10" s="20"/>
      <c r="K10" s="20"/>
      <c r="L10" s="23"/>
      <c r="M10" s="20"/>
      <c r="N10" s="20"/>
    </row>
    <row r="11" spans="1:25" x14ac:dyDescent="0.2">
      <c r="A11" s="224"/>
      <c r="B11" s="225"/>
      <c r="C11" s="225"/>
      <c r="D11" s="225"/>
      <c r="E11" s="225"/>
      <c r="F11" s="225"/>
      <c r="G11" s="225"/>
      <c r="H11" s="225"/>
      <c r="I11" s="226"/>
      <c r="J11" s="20"/>
      <c r="K11" s="20"/>
      <c r="L11" s="23"/>
      <c r="M11" s="20"/>
      <c r="N11" s="20"/>
    </row>
    <row r="12" spans="1:25" ht="16" thickBot="1" x14ac:dyDescent="0.25"/>
    <row r="13" spans="1:25" ht="19" x14ac:dyDescent="0.25">
      <c r="A13" s="30" t="s">
        <v>11</v>
      </c>
      <c r="C13" s="211" t="s">
        <v>108</v>
      </c>
      <c r="D13" s="212"/>
      <c r="E13" s="212"/>
      <c r="F13" s="212"/>
      <c r="G13" s="212"/>
      <c r="H13" s="213"/>
      <c r="J13" s="227"/>
      <c r="K13" s="227"/>
      <c r="L13" s="227"/>
      <c r="M13" s="227"/>
      <c r="N13" s="228"/>
      <c r="O13" s="205" t="s">
        <v>38</v>
      </c>
      <c r="P13" s="205"/>
    </row>
    <row r="14" spans="1:25" x14ac:dyDescent="0.2">
      <c r="A14" s="206" t="s">
        <v>26</v>
      </c>
      <c r="B14" s="207"/>
      <c r="C14" s="207"/>
      <c r="D14" s="207"/>
      <c r="E14" s="207"/>
      <c r="F14" s="207"/>
      <c r="G14" s="207"/>
      <c r="H14" s="207"/>
      <c r="I14" s="208"/>
      <c r="J14" s="209" t="s">
        <v>27</v>
      </c>
      <c r="K14" s="210"/>
      <c r="L14" s="125" t="s">
        <v>52</v>
      </c>
      <c r="M14" s="209" t="s">
        <v>28</v>
      </c>
      <c r="N14" s="210"/>
      <c r="O14" s="126" t="s">
        <v>60</v>
      </c>
      <c r="P14" s="126" t="s">
        <v>53</v>
      </c>
    </row>
    <row r="15" spans="1:25" x14ac:dyDescent="0.2">
      <c r="A15" s="218"/>
      <c r="B15" s="219"/>
      <c r="C15" s="219"/>
      <c r="D15" s="219"/>
      <c r="E15" s="219"/>
      <c r="F15" s="219"/>
      <c r="G15" s="219"/>
      <c r="H15" s="219"/>
      <c r="I15" s="220"/>
      <c r="J15" s="214"/>
      <c r="K15" s="215"/>
      <c r="L15" s="22"/>
      <c r="M15" s="216">
        <f>ROUNDUP(J15*L15,0)</f>
        <v>0</v>
      </c>
      <c r="N15" s="217"/>
      <c r="O15" s="142">
        <f>M15-P15</f>
        <v>0</v>
      </c>
      <c r="P15" s="27"/>
    </row>
    <row r="16" spans="1:25" x14ac:dyDescent="0.2">
      <c r="A16" s="221"/>
      <c r="B16" s="222"/>
      <c r="C16" s="222"/>
      <c r="D16" s="222"/>
      <c r="E16" s="222"/>
      <c r="F16" s="222"/>
      <c r="G16" s="222"/>
      <c r="H16" s="222"/>
      <c r="I16" s="223"/>
      <c r="J16" s="20"/>
      <c r="K16" s="20"/>
      <c r="L16" s="23"/>
      <c r="M16" s="20"/>
      <c r="N16" s="20"/>
    </row>
    <row r="17" spans="1:16" x14ac:dyDescent="0.2">
      <c r="A17" s="221"/>
      <c r="B17" s="222"/>
      <c r="C17" s="222"/>
      <c r="D17" s="222"/>
      <c r="E17" s="222"/>
      <c r="F17" s="222"/>
      <c r="G17" s="222"/>
      <c r="H17" s="222"/>
      <c r="I17" s="223"/>
      <c r="J17" s="20"/>
      <c r="K17" s="20"/>
      <c r="L17" s="23"/>
      <c r="M17" s="20"/>
      <c r="N17" s="20"/>
    </row>
    <row r="18" spans="1:16" x14ac:dyDescent="0.2">
      <c r="A18" s="224"/>
      <c r="B18" s="225"/>
      <c r="C18" s="225"/>
      <c r="D18" s="225"/>
      <c r="E18" s="225"/>
      <c r="F18" s="225"/>
      <c r="G18" s="225"/>
      <c r="H18" s="225"/>
      <c r="I18" s="226"/>
      <c r="J18" s="20"/>
      <c r="K18" s="20"/>
      <c r="L18" s="23"/>
      <c r="M18" s="20"/>
      <c r="N18" s="20"/>
    </row>
    <row r="19" spans="1:16" ht="16" thickBot="1" x14ac:dyDescent="0.25"/>
    <row r="20" spans="1:16" ht="19" x14ac:dyDescent="0.25">
      <c r="A20" s="30" t="s">
        <v>11</v>
      </c>
      <c r="C20" s="211" t="s">
        <v>108</v>
      </c>
      <c r="D20" s="212"/>
      <c r="E20" s="212"/>
      <c r="F20" s="212"/>
      <c r="G20" s="212"/>
      <c r="H20" s="213"/>
      <c r="J20" s="227"/>
      <c r="K20" s="227"/>
      <c r="L20" s="227"/>
      <c r="M20" s="227"/>
      <c r="N20" s="228"/>
      <c r="O20" s="205" t="s">
        <v>38</v>
      </c>
      <c r="P20" s="205"/>
    </row>
    <row r="21" spans="1:16" x14ac:dyDescent="0.2">
      <c r="A21" s="206" t="s">
        <v>26</v>
      </c>
      <c r="B21" s="207"/>
      <c r="C21" s="207"/>
      <c r="D21" s="207"/>
      <c r="E21" s="207"/>
      <c r="F21" s="207"/>
      <c r="G21" s="207"/>
      <c r="H21" s="207"/>
      <c r="I21" s="208"/>
      <c r="J21" s="209" t="s">
        <v>27</v>
      </c>
      <c r="K21" s="210"/>
      <c r="L21" s="125" t="s">
        <v>52</v>
      </c>
      <c r="M21" s="209" t="s">
        <v>28</v>
      </c>
      <c r="N21" s="210"/>
      <c r="O21" s="126" t="s">
        <v>60</v>
      </c>
      <c r="P21" s="126" t="s">
        <v>53</v>
      </c>
    </row>
    <row r="22" spans="1:16" x14ac:dyDescent="0.2">
      <c r="A22" s="218"/>
      <c r="B22" s="219"/>
      <c r="C22" s="219"/>
      <c r="D22" s="219"/>
      <c r="E22" s="219"/>
      <c r="F22" s="219"/>
      <c r="G22" s="219"/>
      <c r="H22" s="219"/>
      <c r="I22" s="220"/>
      <c r="J22" s="214"/>
      <c r="K22" s="215"/>
      <c r="L22" s="22"/>
      <c r="M22" s="216">
        <f>ROUNDUP(J22*L22,0)</f>
        <v>0</v>
      </c>
      <c r="N22" s="217"/>
      <c r="O22" s="142">
        <f>M22-P22</f>
        <v>0</v>
      </c>
      <c r="P22" s="27"/>
    </row>
    <row r="23" spans="1:16" x14ac:dyDescent="0.2">
      <c r="A23" s="221"/>
      <c r="B23" s="222"/>
      <c r="C23" s="222"/>
      <c r="D23" s="222"/>
      <c r="E23" s="222"/>
      <c r="F23" s="222"/>
      <c r="G23" s="222"/>
      <c r="H23" s="222"/>
      <c r="I23" s="223"/>
      <c r="J23" s="20"/>
      <c r="K23" s="20"/>
      <c r="L23" s="23"/>
      <c r="M23" s="20"/>
      <c r="N23" s="20"/>
    </row>
    <row r="24" spans="1:16" x14ac:dyDescent="0.2">
      <c r="A24" s="221"/>
      <c r="B24" s="222"/>
      <c r="C24" s="222"/>
      <c r="D24" s="222"/>
      <c r="E24" s="222"/>
      <c r="F24" s="222"/>
      <c r="G24" s="222"/>
      <c r="H24" s="222"/>
      <c r="I24" s="223"/>
      <c r="J24" s="20"/>
      <c r="K24" s="20"/>
      <c r="L24" s="23"/>
      <c r="M24" s="20"/>
      <c r="N24" s="20"/>
    </row>
    <row r="25" spans="1:16" x14ac:dyDescent="0.2">
      <c r="A25" s="224"/>
      <c r="B25" s="225"/>
      <c r="C25" s="225"/>
      <c r="D25" s="225"/>
      <c r="E25" s="225"/>
      <c r="F25" s="225"/>
      <c r="G25" s="225"/>
      <c r="H25" s="225"/>
      <c r="I25" s="226"/>
      <c r="J25" s="20"/>
      <c r="K25" s="20"/>
      <c r="L25" s="23"/>
      <c r="M25" s="20"/>
      <c r="N25" s="20"/>
    </row>
    <row r="26" spans="1:16" ht="16" thickBot="1" x14ac:dyDescent="0.25"/>
    <row r="27" spans="1:16" ht="19" x14ac:dyDescent="0.25">
      <c r="A27" s="30" t="s">
        <v>11</v>
      </c>
      <c r="C27" s="211" t="s">
        <v>108</v>
      </c>
      <c r="D27" s="212"/>
      <c r="E27" s="212"/>
      <c r="F27" s="212"/>
      <c r="G27" s="212"/>
      <c r="H27" s="213"/>
      <c r="J27" s="227"/>
      <c r="K27" s="227"/>
      <c r="L27" s="227"/>
      <c r="M27" s="227"/>
      <c r="N27" s="228"/>
      <c r="O27" s="205" t="s">
        <v>38</v>
      </c>
      <c r="P27" s="205"/>
    </row>
    <row r="28" spans="1:16" x14ac:dyDescent="0.2">
      <c r="A28" s="206" t="s">
        <v>26</v>
      </c>
      <c r="B28" s="207"/>
      <c r="C28" s="207"/>
      <c r="D28" s="207"/>
      <c r="E28" s="207"/>
      <c r="F28" s="207"/>
      <c r="G28" s="207"/>
      <c r="H28" s="207"/>
      <c r="I28" s="208"/>
      <c r="J28" s="209" t="s">
        <v>27</v>
      </c>
      <c r="K28" s="210"/>
      <c r="L28" s="125" t="s">
        <v>52</v>
      </c>
      <c r="M28" s="209" t="s">
        <v>28</v>
      </c>
      <c r="N28" s="210"/>
      <c r="O28" s="126" t="s">
        <v>60</v>
      </c>
      <c r="P28" s="126" t="s">
        <v>53</v>
      </c>
    </row>
    <row r="29" spans="1:16" x14ac:dyDescent="0.2">
      <c r="A29" s="218"/>
      <c r="B29" s="219"/>
      <c r="C29" s="219"/>
      <c r="D29" s="219"/>
      <c r="E29" s="219"/>
      <c r="F29" s="219"/>
      <c r="G29" s="219"/>
      <c r="H29" s="219"/>
      <c r="I29" s="220"/>
      <c r="J29" s="214"/>
      <c r="K29" s="215"/>
      <c r="L29" s="22"/>
      <c r="M29" s="216">
        <f>ROUNDUP(J29*L29,0)</f>
        <v>0</v>
      </c>
      <c r="N29" s="217"/>
      <c r="O29" s="142">
        <f>M29-P29</f>
        <v>0</v>
      </c>
      <c r="P29" s="27"/>
    </row>
    <row r="30" spans="1:16" x14ac:dyDescent="0.2">
      <c r="A30" s="221"/>
      <c r="B30" s="222"/>
      <c r="C30" s="222"/>
      <c r="D30" s="222"/>
      <c r="E30" s="222"/>
      <c r="F30" s="222"/>
      <c r="G30" s="222"/>
      <c r="H30" s="222"/>
      <c r="I30" s="223"/>
      <c r="J30" s="20"/>
      <c r="K30" s="20"/>
      <c r="L30" s="23"/>
      <c r="M30" s="20"/>
      <c r="N30" s="20"/>
    </row>
    <row r="31" spans="1:16" x14ac:dyDescent="0.2">
      <c r="A31" s="221"/>
      <c r="B31" s="222"/>
      <c r="C31" s="222"/>
      <c r="D31" s="222"/>
      <c r="E31" s="222"/>
      <c r="F31" s="222"/>
      <c r="G31" s="222"/>
      <c r="H31" s="222"/>
      <c r="I31" s="223"/>
      <c r="J31" s="20"/>
      <c r="K31" s="20"/>
      <c r="L31" s="23"/>
      <c r="M31" s="20"/>
      <c r="N31" s="20"/>
    </row>
    <row r="32" spans="1:16" x14ac:dyDescent="0.2">
      <c r="A32" s="224"/>
      <c r="B32" s="225"/>
      <c r="C32" s="225"/>
      <c r="D32" s="225"/>
      <c r="E32" s="225"/>
      <c r="F32" s="225"/>
      <c r="G32" s="225"/>
      <c r="H32" s="225"/>
      <c r="I32" s="226"/>
      <c r="J32" s="20"/>
      <c r="K32" s="20"/>
      <c r="L32" s="23"/>
      <c r="M32" s="20"/>
      <c r="N32" s="20"/>
    </row>
    <row r="33" spans="1:16" ht="16" thickBot="1" x14ac:dyDescent="0.25"/>
    <row r="34" spans="1:16" ht="19" x14ac:dyDescent="0.25">
      <c r="A34" s="30" t="s">
        <v>11</v>
      </c>
      <c r="C34" s="211" t="s">
        <v>108</v>
      </c>
      <c r="D34" s="212"/>
      <c r="E34" s="212"/>
      <c r="F34" s="212"/>
      <c r="G34" s="212"/>
      <c r="H34" s="213"/>
      <c r="J34" s="227"/>
      <c r="K34" s="227"/>
      <c r="L34" s="227"/>
      <c r="M34" s="227"/>
      <c r="N34" s="228"/>
      <c r="O34" s="205" t="s">
        <v>38</v>
      </c>
      <c r="P34" s="205"/>
    </row>
    <row r="35" spans="1:16" x14ac:dyDescent="0.2">
      <c r="A35" s="206" t="s">
        <v>26</v>
      </c>
      <c r="B35" s="207"/>
      <c r="C35" s="207"/>
      <c r="D35" s="207"/>
      <c r="E35" s="207"/>
      <c r="F35" s="207"/>
      <c r="G35" s="207"/>
      <c r="H35" s="207"/>
      <c r="I35" s="208"/>
      <c r="J35" s="209" t="s">
        <v>27</v>
      </c>
      <c r="K35" s="210"/>
      <c r="L35" s="125" t="s">
        <v>52</v>
      </c>
      <c r="M35" s="209" t="s">
        <v>28</v>
      </c>
      <c r="N35" s="210"/>
      <c r="O35" s="126" t="s">
        <v>60</v>
      </c>
      <c r="P35" s="126" t="s">
        <v>53</v>
      </c>
    </row>
    <row r="36" spans="1:16" x14ac:dyDescent="0.2">
      <c r="A36" s="218"/>
      <c r="B36" s="219"/>
      <c r="C36" s="219"/>
      <c r="D36" s="219"/>
      <c r="E36" s="219"/>
      <c r="F36" s="219"/>
      <c r="G36" s="219"/>
      <c r="H36" s="219"/>
      <c r="I36" s="220"/>
      <c r="J36" s="214"/>
      <c r="K36" s="215"/>
      <c r="L36" s="22"/>
      <c r="M36" s="216">
        <f>ROUNDUP(J36*L36,0)</f>
        <v>0</v>
      </c>
      <c r="N36" s="217"/>
      <c r="O36" s="142">
        <f>M36-P36</f>
        <v>0</v>
      </c>
      <c r="P36" s="27"/>
    </row>
    <row r="37" spans="1:16" x14ac:dyDescent="0.2">
      <c r="A37" s="221"/>
      <c r="B37" s="222"/>
      <c r="C37" s="222"/>
      <c r="D37" s="222"/>
      <c r="E37" s="222"/>
      <c r="F37" s="222"/>
      <c r="G37" s="222"/>
      <c r="H37" s="222"/>
      <c r="I37" s="223"/>
      <c r="J37" s="20"/>
      <c r="K37" s="20"/>
      <c r="L37" s="23"/>
      <c r="M37" s="20"/>
      <c r="N37" s="20"/>
    </row>
    <row r="38" spans="1:16" x14ac:dyDescent="0.2">
      <c r="A38" s="221"/>
      <c r="B38" s="222"/>
      <c r="C38" s="222"/>
      <c r="D38" s="222"/>
      <c r="E38" s="222"/>
      <c r="F38" s="222"/>
      <c r="G38" s="222"/>
      <c r="H38" s="222"/>
      <c r="I38" s="223"/>
      <c r="J38" s="20"/>
      <c r="K38" s="20"/>
      <c r="L38" s="23"/>
      <c r="M38" s="20"/>
      <c r="N38" s="20"/>
    </row>
    <row r="39" spans="1:16" x14ac:dyDescent="0.2">
      <c r="A39" s="224"/>
      <c r="B39" s="225"/>
      <c r="C39" s="225"/>
      <c r="D39" s="225"/>
      <c r="E39" s="225"/>
      <c r="F39" s="225"/>
      <c r="G39" s="225"/>
      <c r="H39" s="225"/>
      <c r="I39" s="226"/>
      <c r="J39" s="20"/>
      <c r="K39" s="20"/>
      <c r="L39" s="23"/>
      <c r="M39" s="20"/>
      <c r="N39" s="20"/>
    </row>
    <row r="40" spans="1:16" ht="16" thickBot="1" x14ac:dyDescent="0.25"/>
    <row r="41" spans="1:16" ht="19" x14ac:dyDescent="0.25">
      <c r="A41" s="30" t="s">
        <v>11</v>
      </c>
      <c r="C41" s="211" t="s">
        <v>108</v>
      </c>
      <c r="D41" s="212"/>
      <c r="E41" s="212"/>
      <c r="F41" s="212"/>
      <c r="G41" s="212"/>
      <c r="H41" s="213"/>
      <c r="J41" s="227"/>
      <c r="K41" s="227"/>
      <c r="L41" s="227"/>
      <c r="M41" s="227"/>
      <c r="N41" s="228"/>
      <c r="O41" s="205" t="s">
        <v>38</v>
      </c>
      <c r="P41" s="205"/>
    </row>
    <row r="42" spans="1:16" x14ac:dyDescent="0.2">
      <c r="A42" s="206" t="s">
        <v>26</v>
      </c>
      <c r="B42" s="207"/>
      <c r="C42" s="207"/>
      <c r="D42" s="207"/>
      <c r="E42" s="207"/>
      <c r="F42" s="207"/>
      <c r="G42" s="207"/>
      <c r="H42" s="207"/>
      <c r="I42" s="208"/>
      <c r="J42" s="209" t="s">
        <v>27</v>
      </c>
      <c r="K42" s="210"/>
      <c r="L42" s="125" t="s">
        <v>52</v>
      </c>
      <c r="M42" s="209" t="s">
        <v>28</v>
      </c>
      <c r="N42" s="210"/>
      <c r="O42" s="126" t="s">
        <v>60</v>
      </c>
      <c r="P42" s="126" t="s">
        <v>53</v>
      </c>
    </row>
    <row r="43" spans="1:16" x14ac:dyDescent="0.2">
      <c r="A43" s="218"/>
      <c r="B43" s="219"/>
      <c r="C43" s="219"/>
      <c r="D43" s="219"/>
      <c r="E43" s="219"/>
      <c r="F43" s="219"/>
      <c r="G43" s="219"/>
      <c r="H43" s="219"/>
      <c r="I43" s="220"/>
      <c r="J43" s="214"/>
      <c r="K43" s="215"/>
      <c r="L43" s="22"/>
      <c r="M43" s="216">
        <f>ROUNDUP(J43*L43,0)</f>
        <v>0</v>
      </c>
      <c r="N43" s="217"/>
      <c r="O43" s="142">
        <f>M43-P43</f>
        <v>0</v>
      </c>
      <c r="P43" s="27"/>
    </row>
    <row r="44" spans="1:16" x14ac:dyDescent="0.2">
      <c r="A44" s="221"/>
      <c r="B44" s="222"/>
      <c r="C44" s="222"/>
      <c r="D44" s="222"/>
      <c r="E44" s="222"/>
      <c r="F44" s="222"/>
      <c r="G44" s="222"/>
      <c r="H44" s="222"/>
      <c r="I44" s="223"/>
      <c r="J44" s="20"/>
      <c r="K44" s="20"/>
      <c r="L44" s="23"/>
      <c r="M44" s="20"/>
      <c r="N44" s="20"/>
    </row>
    <row r="45" spans="1:16" x14ac:dyDescent="0.2">
      <c r="A45" s="221"/>
      <c r="B45" s="222"/>
      <c r="C45" s="222"/>
      <c r="D45" s="222"/>
      <c r="E45" s="222"/>
      <c r="F45" s="222"/>
      <c r="G45" s="222"/>
      <c r="H45" s="222"/>
      <c r="I45" s="223"/>
      <c r="J45" s="20"/>
      <c r="K45" s="20"/>
      <c r="L45" s="23"/>
      <c r="M45" s="20"/>
      <c r="N45" s="20"/>
    </row>
    <row r="46" spans="1:16" x14ac:dyDescent="0.2">
      <c r="A46" s="224"/>
      <c r="B46" s="225"/>
      <c r="C46" s="225"/>
      <c r="D46" s="225"/>
      <c r="E46" s="225"/>
      <c r="F46" s="225"/>
      <c r="G46" s="225"/>
      <c r="H46" s="225"/>
      <c r="I46" s="226"/>
      <c r="J46" s="20"/>
      <c r="K46" s="20"/>
      <c r="L46" s="23"/>
      <c r="M46" s="20"/>
      <c r="N46" s="20"/>
    </row>
    <row r="47" spans="1:16" ht="16" thickBot="1" x14ac:dyDescent="0.25"/>
    <row r="48" spans="1:16" ht="19" x14ac:dyDescent="0.25">
      <c r="A48" s="30" t="s">
        <v>11</v>
      </c>
      <c r="C48" s="211" t="s">
        <v>108</v>
      </c>
      <c r="D48" s="212"/>
      <c r="E48" s="212"/>
      <c r="F48" s="212"/>
      <c r="G48" s="212"/>
      <c r="H48" s="213"/>
      <c r="J48" s="227"/>
      <c r="K48" s="227"/>
      <c r="L48" s="227"/>
      <c r="M48" s="227"/>
      <c r="N48" s="228"/>
      <c r="O48" s="205" t="s">
        <v>38</v>
      </c>
      <c r="P48" s="205"/>
    </row>
    <row r="49" spans="1:16" x14ac:dyDescent="0.2">
      <c r="A49" s="206" t="s">
        <v>26</v>
      </c>
      <c r="B49" s="207"/>
      <c r="C49" s="207"/>
      <c r="D49" s="207"/>
      <c r="E49" s="207"/>
      <c r="F49" s="207"/>
      <c r="G49" s="207"/>
      <c r="H49" s="207"/>
      <c r="I49" s="208"/>
      <c r="J49" s="209" t="s">
        <v>27</v>
      </c>
      <c r="K49" s="210"/>
      <c r="L49" s="125" t="s">
        <v>52</v>
      </c>
      <c r="M49" s="209" t="s">
        <v>28</v>
      </c>
      <c r="N49" s="210"/>
      <c r="O49" s="126" t="s">
        <v>60</v>
      </c>
      <c r="P49" s="126" t="s">
        <v>53</v>
      </c>
    </row>
    <row r="50" spans="1:16" x14ac:dyDescent="0.2">
      <c r="A50" s="218"/>
      <c r="B50" s="219"/>
      <c r="C50" s="219"/>
      <c r="D50" s="219"/>
      <c r="E50" s="219"/>
      <c r="F50" s="219"/>
      <c r="G50" s="219"/>
      <c r="H50" s="219"/>
      <c r="I50" s="220"/>
      <c r="J50" s="214"/>
      <c r="K50" s="215"/>
      <c r="L50" s="22"/>
      <c r="M50" s="216">
        <f>ROUNDUP(J50*L50,0)</f>
        <v>0</v>
      </c>
      <c r="N50" s="217"/>
      <c r="O50" s="142">
        <f>M50-P50</f>
        <v>0</v>
      </c>
      <c r="P50" s="27"/>
    </row>
    <row r="51" spans="1:16" x14ac:dyDescent="0.2">
      <c r="A51" s="221"/>
      <c r="B51" s="222"/>
      <c r="C51" s="222"/>
      <c r="D51" s="222"/>
      <c r="E51" s="222"/>
      <c r="F51" s="222"/>
      <c r="G51" s="222"/>
      <c r="H51" s="222"/>
      <c r="I51" s="223"/>
      <c r="J51" s="20"/>
      <c r="K51" s="20"/>
      <c r="L51" s="23"/>
      <c r="M51" s="20"/>
      <c r="N51" s="20"/>
    </row>
    <row r="52" spans="1:16" x14ac:dyDescent="0.2">
      <c r="A52" s="221"/>
      <c r="B52" s="222"/>
      <c r="C52" s="222"/>
      <c r="D52" s="222"/>
      <c r="E52" s="222"/>
      <c r="F52" s="222"/>
      <c r="G52" s="222"/>
      <c r="H52" s="222"/>
      <c r="I52" s="223"/>
      <c r="J52" s="20"/>
      <c r="K52" s="20"/>
      <c r="L52" s="23"/>
      <c r="M52" s="20"/>
      <c r="N52" s="20"/>
    </row>
    <row r="53" spans="1:16" x14ac:dyDescent="0.2">
      <c r="A53" s="224"/>
      <c r="B53" s="225"/>
      <c r="C53" s="225"/>
      <c r="D53" s="225"/>
      <c r="E53" s="225"/>
      <c r="F53" s="225"/>
      <c r="G53" s="225"/>
      <c r="H53" s="225"/>
      <c r="I53" s="226"/>
      <c r="J53" s="20"/>
      <c r="K53" s="20"/>
      <c r="L53" s="23"/>
      <c r="M53" s="20"/>
      <c r="N53" s="20"/>
    </row>
    <row r="54" spans="1:16" ht="16" thickBot="1" x14ac:dyDescent="0.25"/>
    <row r="55" spans="1:16" ht="19" x14ac:dyDescent="0.25">
      <c r="A55" s="30" t="s">
        <v>11</v>
      </c>
      <c r="C55" s="211" t="s">
        <v>108</v>
      </c>
      <c r="D55" s="212"/>
      <c r="E55" s="212"/>
      <c r="F55" s="212"/>
      <c r="G55" s="212"/>
      <c r="H55" s="213"/>
      <c r="J55" s="227"/>
      <c r="K55" s="227"/>
      <c r="L55" s="227"/>
      <c r="M55" s="227"/>
      <c r="N55" s="228"/>
      <c r="O55" s="205" t="s">
        <v>38</v>
      </c>
      <c r="P55" s="205"/>
    </row>
    <row r="56" spans="1:16" x14ac:dyDescent="0.2">
      <c r="A56" s="206" t="s">
        <v>26</v>
      </c>
      <c r="B56" s="207"/>
      <c r="C56" s="207"/>
      <c r="D56" s="207"/>
      <c r="E56" s="207"/>
      <c r="F56" s="207"/>
      <c r="G56" s="207"/>
      <c r="H56" s="207"/>
      <c r="I56" s="208"/>
      <c r="J56" s="209" t="s">
        <v>27</v>
      </c>
      <c r="K56" s="210"/>
      <c r="L56" s="125" t="s">
        <v>52</v>
      </c>
      <c r="M56" s="209" t="s">
        <v>28</v>
      </c>
      <c r="N56" s="210"/>
      <c r="O56" s="126" t="s">
        <v>60</v>
      </c>
      <c r="P56" s="126" t="s">
        <v>53</v>
      </c>
    </row>
    <row r="57" spans="1:16" x14ac:dyDescent="0.2">
      <c r="A57" s="218"/>
      <c r="B57" s="219"/>
      <c r="C57" s="219"/>
      <c r="D57" s="219"/>
      <c r="E57" s="219"/>
      <c r="F57" s="219"/>
      <c r="G57" s="219"/>
      <c r="H57" s="219"/>
      <c r="I57" s="220"/>
      <c r="J57" s="214"/>
      <c r="K57" s="215"/>
      <c r="L57" s="22"/>
      <c r="M57" s="216">
        <f>ROUNDUP(J57*L57,0)</f>
        <v>0</v>
      </c>
      <c r="N57" s="217"/>
      <c r="O57" s="142">
        <f>M57-P57</f>
        <v>0</v>
      </c>
      <c r="P57" s="27"/>
    </row>
    <row r="58" spans="1:16" x14ac:dyDescent="0.2">
      <c r="A58" s="221"/>
      <c r="B58" s="222"/>
      <c r="C58" s="222"/>
      <c r="D58" s="222"/>
      <c r="E58" s="222"/>
      <c r="F58" s="222"/>
      <c r="G58" s="222"/>
      <c r="H58" s="222"/>
      <c r="I58" s="223"/>
      <c r="J58" s="20"/>
      <c r="K58" s="20"/>
      <c r="L58" s="23"/>
      <c r="M58" s="20"/>
      <c r="N58" s="20"/>
    </row>
    <row r="59" spans="1:16" x14ac:dyDescent="0.2">
      <c r="A59" s="221"/>
      <c r="B59" s="222"/>
      <c r="C59" s="222"/>
      <c r="D59" s="222"/>
      <c r="E59" s="222"/>
      <c r="F59" s="222"/>
      <c r="G59" s="222"/>
      <c r="H59" s="222"/>
      <c r="I59" s="223"/>
      <c r="J59" s="20"/>
      <c r="K59" s="20"/>
      <c r="L59" s="23"/>
      <c r="M59" s="20"/>
      <c r="N59" s="20"/>
    </row>
    <row r="60" spans="1:16" x14ac:dyDescent="0.2">
      <c r="A60" s="224"/>
      <c r="B60" s="225"/>
      <c r="C60" s="225"/>
      <c r="D60" s="225"/>
      <c r="E60" s="225"/>
      <c r="F60" s="225"/>
      <c r="G60" s="225"/>
      <c r="H60" s="225"/>
      <c r="I60" s="226"/>
      <c r="J60" s="20"/>
      <c r="K60" s="20"/>
      <c r="L60" s="23"/>
      <c r="M60" s="20"/>
      <c r="N60" s="20"/>
    </row>
    <row r="61" spans="1:16" ht="16" thickBot="1" x14ac:dyDescent="0.25">
      <c r="A61" s="124"/>
      <c r="B61" s="124"/>
      <c r="C61" s="124"/>
      <c r="D61" s="124"/>
      <c r="E61" s="124"/>
      <c r="F61" s="124"/>
      <c r="G61" s="124"/>
      <c r="H61" s="124"/>
      <c r="I61" s="124"/>
      <c r="J61" s="20"/>
      <c r="K61" s="20"/>
      <c r="L61" s="23"/>
      <c r="M61" s="20"/>
      <c r="N61" s="20"/>
    </row>
    <row r="62" spans="1:16" ht="19" x14ac:dyDescent="0.25">
      <c r="A62" s="30" t="s">
        <v>11</v>
      </c>
      <c r="C62" s="211" t="s">
        <v>108</v>
      </c>
      <c r="D62" s="212"/>
      <c r="E62" s="212"/>
      <c r="F62" s="212"/>
      <c r="G62" s="212"/>
      <c r="H62" s="213"/>
      <c r="J62" s="227"/>
      <c r="K62" s="227"/>
      <c r="L62" s="227"/>
      <c r="M62" s="227"/>
      <c r="N62" s="228"/>
      <c r="O62" s="205" t="s">
        <v>38</v>
      </c>
      <c r="P62" s="205"/>
    </row>
    <row r="63" spans="1:16" x14ac:dyDescent="0.2">
      <c r="A63" s="206" t="s">
        <v>26</v>
      </c>
      <c r="B63" s="207"/>
      <c r="C63" s="207"/>
      <c r="D63" s="207"/>
      <c r="E63" s="207"/>
      <c r="F63" s="207"/>
      <c r="G63" s="207"/>
      <c r="H63" s="207"/>
      <c r="I63" s="208"/>
      <c r="J63" s="209" t="s">
        <v>27</v>
      </c>
      <c r="K63" s="210"/>
      <c r="L63" s="125" t="s">
        <v>52</v>
      </c>
      <c r="M63" s="209" t="s">
        <v>28</v>
      </c>
      <c r="N63" s="210"/>
      <c r="O63" s="126" t="s">
        <v>60</v>
      </c>
      <c r="P63" s="126" t="s">
        <v>53</v>
      </c>
    </row>
    <row r="64" spans="1:16" x14ac:dyDescent="0.2">
      <c r="A64" s="218"/>
      <c r="B64" s="219"/>
      <c r="C64" s="219"/>
      <c r="D64" s="219"/>
      <c r="E64" s="219"/>
      <c r="F64" s="219"/>
      <c r="G64" s="219"/>
      <c r="H64" s="219"/>
      <c r="I64" s="220"/>
      <c r="J64" s="214"/>
      <c r="K64" s="215"/>
      <c r="L64" s="22"/>
      <c r="M64" s="216">
        <f>ROUNDUP(J64*L64,0)</f>
        <v>0</v>
      </c>
      <c r="N64" s="217"/>
      <c r="O64" s="142">
        <f>M64-P64</f>
        <v>0</v>
      </c>
      <c r="P64" s="27"/>
    </row>
    <row r="65" spans="1:16" x14ac:dyDescent="0.2">
      <c r="A65" s="221"/>
      <c r="B65" s="222"/>
      <c r="C65" s="222"/>
      <c r="D65" s="222"/>
      <c r="E65" s="222"/>
      <c r="F65" s="222"/>
      <c r="G65" s="222"/>
      <c r="H65" s="222"/>
      <c r="I65" s="223"/>
      <c r="J65" s="20"/>
      <c r="K65" s="20"/>
      <c r="L65" s="23"/>
      <c r="M65" s="20"/>
      <c r="N65" s="20"/>
    </row>
    <row r="66" spans="1:16" x14ac:dyDescent="0.2">
      <c r="A66" s="221"/>
      <c r="B66" s="222"/>
      <c r="C66" s="222"/>
      <c r="D66" s="222"/>
      <c r="E66" s="222"/>
      <c r="F66" s="222"/>
      <c r="G66" s="222"/>
      <c r="H66" s="222"/>
      <c r="I66" s="223"/>
      <c r="J66" s="20"/>
      <c r="K66" s="20"/>
      <c r="L66" s="23"/>
      <c r="M66" s="20"/>
      <c r="N66" s="20"/>
    </row>
    <row r="67" spans="1:16" x14ac:dyDescent="0.2">
      <c r="A67" s="224"/>
      <c r="B67" s="225"/>
      <c r="C67" s="225"/>
      <c r="D67" s="225"/>
      <c r="E67" s="225"/>
      <c r="F67" s="225"/>
      <c r="G67" s="225"/>
      <c r="H67" s="225"/>
      <c r="I67" s="226"/>
      <c r="J67" s="20"/>
      <c r="K67" s="20"/>
      <c r="L67" s="23"/>
      <c r="M67" s="20"/>
      <c r="N67" s="20"/>
    </row>
    <row r="68" spans="1:16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20"/>
      <c r="K68" s="20"/>
      <c r="L68" s="23"/>
      <c r="M68" s="20"/>
      <c r="N68" s="20"/>
    </row>
    <row r="69" spans="1:16" ht="16" thickBot="1" x14ac:dyDescent="0.25">
      <c r="A69" s="124"/>
      <c r="B69" s="124"/>
      <c r="C69" s="124"/>
      <c r="D69" s="124"/>
      <c r="E69" s="124"/>
      <c r="F69" s="124"/>
      <c r="G69" s="124"/>
      <c r="H69" s="124"/>
      <c r="I69" s="124"/>
      <c r="J69" s="20"/>
      <c r="K69" s="20"/>
      <c r="L69" s="23"/>
      <c r="M69" s="20"/>
      <c r="N69" s="20"/>
    </row>
    <row r="70" spans="1:16" ht="19" x14ac:dyDescent="0.25">
      <c r="A70" s="30" t="s">
        <v>11</v>
      </c>
      <c r="C70" s="211" t="s">
        <v>108</v>
      </c>
      <c r="D70" s="212"/>
      <c r="E70" s="212"/>
      <c r="F70" s="212"/>
      <c r="G70" s="212"/>
      <c r="H70" s="213"/>
      <c r="J70" s="227"/>
      <c r="K70" s="227"/>
      <c r="L70" s="227"/>
      <c r="M70" s="227"/>
      <c r="N70" s="228"/>
      <c r="O70" s="205" t="s">
        <v>38</v>
      </c>
      <c r="P70" s="205"/>
    </row>
    <row r="71" spans="1:16" x14ac:dyDescent="0.2">
      <c r="A71" s="206" t="s">
        <v>26</v>
      </c>
      <c r="B71" s="207"/>
      <c r="C71" s="207"/>
      <c r="D71" s="207"/>
      <c r="E71" s="207"/>
      <c r="F71" s="207"/>
      <c r="G71" s="207"/>
      <c r="H71" s="207"/>
      <c r="I71" s="208"/>
      <c r="J71" s="209" t="s">
        <v>27</v>
      </c>
      <c r="K71" s="210"/>
      <c r="L71" s="125" t="s">
        <v>52</v>
      </c>
      <c r="M71" s="209" t="s">
        <v>28</v>
      </c>
      <c r="N71" s="210"/>
      <c r="O71" s="126" t="s">
        <v>60</v>
      </c>
      <c r="P71" s="126" t="s">
        <v>53</v>
      </c>
    </row>
    <row r="72" spans="1:16" x14ac:dyDescent="0.2">
      <c r="A72" s="218"/>
      <c r="B72" s="219"/>
      <c r="C72" s="219"/>
      <c r="D72" s="219"/>
      <c r="E72" s="219"/>
      <c r="F72" s="219"/>
      <c r="G72" s="219"/>
      <c r="H72" s="219"/>
      <c r="I72" s="220"/>
      <c r="J72" s="214"/>
      <c r="K72" s="215"/>
      <c r="L72" s="22"/>
      <c r="M72" s="216">
        <f>ROUNDUP(J72*L72,0)</f>
        <v>0</v>
      </c>
      <c r="N72" s="217"/>
      <c r="O72" s="142">
        <f>M72-P72</f>
        <v>0</v>
      </c>
      <c r="P72" s="27"/>
    </row>
    <row r="73" spans="1:16" x14ac:dyDescent="0.2">
      <c r="A73" s="221"/>
      <c r="B73" s="222"/>
      <c r="C73" s="222"/>
      <c r="D73" s="222"/>
      <c r="E73" s="222"/>
      <c r="F73" s="222"/>
      <c r="G73" s="222"/>
      <c r="H73" s="222"/>
      <c r="I73" s="223"/>
      <c r="J73" s="20"/>
      <c r="K73" s="20"/>
      <c r="L73" s="23"/>
      <c r="M73" s="20"/>
      <c r="N73" s="20"/>
    </row>
    <row r="74" spans="1:16" ht="16" thickBot="1" x14ac:dyDescent="0.25">
      <c r="A74" s="221"/>
      <c r="B74" s="222"/>
      <c r="C74" s="222"/>
      <c r="D74" s="222"/>
      <c r="E74" s="222"/>
      <c r="F74" s="222"/>
      <c r="G74" s="222"/>
      <c r="H74" s="222"/>
      <c r="I74" s="223"/>
      <c r="J74" s="20"/>
      <c r="K74" s="20"/>
      <c r="L74" s="23"/>
      <c r="M74" s="20"/>
      <c r="N74" s="20"/>
    </row>
    <row r="75" spans="1:16" ht="16" thickBot="1" x14ac:dyDescent="0.25">
      <c r="A75" s="224"/>
      <c r="B75" s="225"/>
      <c r="C75" s="225"/>
      <c r="D75" s="225"/>
      <c r="E75" s="225"/>
      <c r="F75" s="225"/>
      <c r="G75" s="225"/>
      <c r="H75" s="225"/>
      <c r="I75" s="226"/>
      <c r="J75" s="20"/>
      <c r="K75" s="20"/>
      <c r="L75" s="23"/>
      <c r="M75" s="20"/>
      <c r="N75" s="20"/>
      <c r="O75" s="231" t="s">
        <v>38</v>
      </c>
      <c r="P75" s="232"/>
    </row>
    <row r="76" spans="1:16" ht="16" thickBot="1" x14ac:dyDescent="0.25">
      <c r="O76" s="127" t="s">
        <v>100</v>
      </c>
      <c r="P76" s="128">
        <f>P8+P15+P22+P29+P36+P43+P50+P57+P64+P72</f>
        <v>0</v>
      </c>
    </row>
    <row r="77" spans="1:16" ht="16" thickBot="1" x14ac:dyDescent="0.25">
      <c r="B77" s="114"/>
      <c r="C77" s="114"/>
      <c r="D77" s="114"/>
      <c r="E77" s="114"/>
      <c r="F77" s="114"/>
      <c r="G77" s="285">
        <f>M8+M15+M22+M29+M36+M43+M50+M57+M64+M72</f>
        <v>0</v>
      </c>
      <c r="H77" s="285"/>
      <c r="I77" s="285"/>
      <c r="J77" s="285"/>
      <c r="K77" s="285"/>
      <c r="O77" s="112" t="s">
        <v>101</v>
      </c>
      <c r="P77" s="113">
        <f>ROUNDUP(0.005*(P8+P15+P22+P29+P36+P43+P50+P57+P64+P72),0)</f>
        <v>0</v>
      </c>
    </row>
    <row r="78" spans="1:16" ht="17" thickBot="1" x14ac:dyDescent="0.25">
      <c r="B78" s="115" t="s">
        <v>102</v>
      </c>
      <c r="C78" s="114"/>
      <c r="D78" s="114"/>
      <c r="E78" s="114"/>
      <c r="F78" s="114"/>
      <c r="G78" s="286"/>
      <c r="H78" s="286"/>
      <c r="I78" s="286"/>
      <c r="J78" s="286"/>
      <c r="K78" s="286"/>
      <c r="O78" s="129" t="s">
        <v>98</v>
      </c>
      <c r="P78" s="130">
        <f>'Detail pg. 1 (required)'!P78</f>
        <v>0</v>
      </c>
    </row>
    <row r="79" spans="1:16" ht="22.5" customHeight="1" thickBot="1" x14ac:dyDescent="0.25">
      <c r="B79" s="42"/>
      <c r="C79" s="42"/>
      <c r="D79" s="42"/>
      <c r="E79" s="42"/>
      <c r="F79" s="42"/>
      <c r="G79" s="229">
        <f>'Detail pg. 1 (required)'!G77+'Detail pg2'!G77</f>
        <v>775</v>
      </c>
      <c r="H79" s="229"/>
      <c r="I79" s="229"/>
      <c r="J79" s="229"/>
      <c r="K79" s="229"/>
      <c r="L79" s="31"/>
      <c r="O79" s="131" t="s">
        <v>57</v>
      </c>
      <c r="P79" s="132">
        <f>SUM(P76:P78)</f>
        <v>0</v>
      </c>
    </row>
    <row r="80" spans="1:16" ht="16" x14ac:dyDescent="0.2">
      <c r="B80" s="117" t="s">
        <v>81</v>
      </c>
      <c r="C80" s="118"/>
      <c r="D80" s="118"/>
      <c r="E80" s="118"/>
      <c r="F80" s="118"/>
      <c r="G80" s="230"/>
      <c r="H80" s="230"/>
      <c r="I80" s="230"/>
      <c r="J80" s="230"/>
      <c r="K80" s="230"/>
      <c r="L80" s="31"/>
      <c r="O80" s="67"/>
      <c r="P80" s="79"/>
    </row>
    <row r="81" spans="1:16" x14ac:dyDescent="0.2">
      <c r="O81" s="68"/>
      <c r="P81" s="68"/>
    </row>
    <row r="82" spans="1:16" x14ac:dyDescent="0.2">
      <c r="A82" s="26" t="s">
        <v>82</v>
      </c>
      <c r="G82" s="32"/>
      <c r="H82" s="32"/>
      <c r="I82" s="32"/>
      <c r="O82" s="68"/>
      <c r="P82" s="68"/>
    </row>
    <row r="83" spans="1:16" x14ac:dyDescent="0.2">
      <c r="A83" s="80" t="s">
        <v>80</v>
      </c>
      <c r="G83" s="35"/>
      <c r="H83" s="35"/>
      <c r="I83" s="35"/>
      <c r="O83" s="68"/>
      <c r="P83" s="68"/>
    </row>
  </sheetData>
  <sheetProtection algorithmName="SHA-512" hashValue="wXQugqw9AuoRFcZVz9r87dndQqGWe8aT+313lfk1yhOJrV7MAPV+Hi394XO/YXNTrI4mz2nkiF7a9mREc1HNQA==" saltValue="3AUgQx/KyPeykqSq3q1qHQ==" spinCount="100000" sheet="1" objects="1" scenarios="1"/>
  <mergeCells count="95">
    <mergeCell ref="O13:P13"/>
    <mergeCell ref="A1:P1"/>
    <mergeCell ref="A2:M3"/>
    <mergeCell ref="C6:H6"/>
    <mergeCell ref="J6:N6"/>
    <mergeCell ref="O6:P6"/>
    <mergeCell ref="A7:I7"/>
    <mergeCell ref="J7:K7"/>
    <mergeCell ref="M7:N7"/>
    <mergeCell ref="A8:I11"/>
    <mergeCell ref="J8:K8"/>
    <mergeCell ref="M8:N8"/>
    <mergeCell ref="C13:H13"/>
    <mergeCell ref="J13:N13"/>
    <mergeCell ref="A14:I14"/>
    <mergeCell ref="J14:K14"/>
    <mergeCell ref="M14:N14"/>
    <mergeCell ref="A15:I18"/>
    <mergeCell ref="J15:K15"/>
    <mergeCell ref="M15:N15"/>
    <mergeCell ref="O27:P27"/>
    <mergeCell ref="C20:H20"/>
    <mergeCell ref="J20:N20"/>
    <mergeCell ref="O20:P20"/>
    <mergeCell ref="A21:I21"/>
    <mergeCell ref="J21:K21"/>
    <mergeCell ref="M21:N21"/>
    <mergeCell ref="A22:I25"/>
    <mergeCell ref="J22:K22"/>
    <mergeCell ref="M22:N22"/>
    <mergeCell ref="C27:H27"/>
    <mergeCell ref="J27:N27"/>
    <mergeCell ref="A28:I28"/>
    <mergeCell ref="J28:K28"/>
    <mergeCell ref="M28:N28"/>
    <mergeCell ref="A29:I32"/>
    <mergeCell ref="J29:K29"/>
    <mergeCell ref="M29:N29"/>
    <mergeCell ref="O41:P41"/>
    <mergeCell ref="C34:H34"/>
    <mergeCell ref="J34:N34"/>
    <mergeCell ref="O34:P34"/>
    <mergeCell ref="A35:I35"/>
    <mergeCell ref="J35:K35"/>
    <mergeCell ref="M35:N35"/>
    <mergeCell ref="A36:I39"/>
    <mergeCell ref="J36:K36"/>
    <mergeCell ref="M36:N36"/>
    <mergeCell ref="C41:H41"/>
    <mergeCell ref="J41:N41"/>
    <mergeCell ref="A42:I42"/>
    <mergeCell ref="J42:K42"/>
    <mergeCell ref="M42:N42"/>
    <mergeCell ref="A43:I46"/>
    <mergeCell ref="J43:K43"/>
    <mergeCell ref="M43:N43"/>
    <mergeCell ref="O55:P55"/>
    <mergeCell ref="C48:H48"/>
    <mergeCell ref="J48:N48"/>
    <mergeCell ref="O48:P48"/>
    <mergeCell ref="A49:I49"/>
    <mergeCell ref="J49:K49"/>
    <mergeCell ref="M49:N49"/>
    <mergeCell ref="A50:I53"/>
    <mergeCell ref="J50:K50"/>
    <mergeCell ref="M50:N50"/>
    <mergeCell ref="C55:H55"/>
    <mergeCell ref="J55:N55"/>
    <mergeCell ref="A56:I56"/>
    <mergeCell ref="J56:K56"/>
    <mergeCell ref="M56:N56"/>
    <mergeCell ref="A57:I60"/>
    <mergeCell ref="J57:K57"/>
    <mergeCell ref="M57:N57"/>
    <mergeCell ref="O70:P70"/>
    <mergeCell ref="C62:H62"/>
    <mergeCell ref="J62:N62"/>
    <mergeCell ref="O62:P62"/>
    <mergeCell ref="A63:I63"/>
    <mergeCell ref="J63:K63"/>
    <mergeCell ref="M63:N63"/>
    <mergeCell ref="A64:I67"/>
    <mergeCell ref="J64:K64"/>
    <mergeCell ref="M64:N64"/>
    <mergeCell ref="C70:H70"/>
    <mergeCell ref="J70:N70"/>
    <mergeCell ref="O75:P75"/>
    <mergeCell ref="G79:K80"/>
    <mergeCell ref="G77:K78"/>
    <mergeCell ref="A71:I71"/>
    <mergeCell ref="J71:K71"/>
    <mergeCell ref="M71:N71"/>
    <mergeCell ref="A72:I75"/>
    <mergeCell ref="J72:K72"/>
    <mergeCell ref="M72:N72"/>
  </mergeCells>
  <pageMargins left="0.7" right="0.7" top="0.25" bottom="0.5" header="0.3" footer="0.3"/>
  <pageSetup scale="5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E4074D-009C-4CFF-87FF-AF10D00E7AA3}">
          <x14:formula1>
            <xm:f>Categories!$A$2:$A$19</xm:f>
          </x14:formula1>
          <xm:sqref>C62:H62 C6:H6 C13:H13 C20:H20 C27:H27 C34:H34 C41:H41 C48:H48 C55:H55 C70:H70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6600FF"/>
    <pageSetUpPr fitToPage="1"/>
  </sheetPr>
  <dimension ref="A1:G131"/>
  <sheetViews>
    <sheetView showGridLines="0" zoomScaleNormal="100" zoomScaleSheetLayoutView="110" workbookViewId="0">
      <selection activeCell="B17" sqref="B17"/>
    </sheetView>
  </sheetViews>
  <sheetFormatPr baseColWidth="10" defaultColWidth="8.83203125" defaultRowHeight="15" x14ac:dyDescent="0.2"/>
  <cols>
    <col min="1" max="1" width="56.5" customWidth="1"/>
    <col min="2" max="2" width="59.1640625" customWidth="1"/>
  </cols>
  <sheetData>
    <row r="1" spans="1:2" ht="18.75" customHeight="1" x14ac:dyDescent="0.2">
      <c r="A1" s="297" t="s">
        <v>44</v>
      </c>
      <c r="B1" s="298"/>
    </row>
    <row r="2" spans="1:2" s="24" customFormat="1" ht="19.5" customHeight="1" x14ac:dyDescent="0.2">
      <c r="A2" s="299"/>
      <c r="B2" s="300"/>
    </row>
    <row r="3" spans="1:2" s="24" customFormat="1" x14ac:dyDescent="0.2">
      <c r="A3" s="303" t="s">
        <v>103</v>
      </c>
      <c r="B3" s="304"/>
    </row>
    <row r="4" spans="1:2" s="24" customFormat="1" ht="16" thickBot="1" x14ac:dyDescent="0.25">
      <c r="A4" s="305" t="s">
        <v>104</v>
      </c>
      <c r="B4" s="306"/>
    </row>
    <row r="5" spans="1:2" ht="34.5" customHeight="1" thickBot="1" x14ac:dyDescent="0.25">
      <c r="A5" s="82" t="s">
        <v>51</v>
      </c>
      <c r="B5" s="81" t="s">
        <v>69</v>
      </c>
    </row>
    <row r="6" spans="1:2" s="57" customFormat="1" x14ac:dyDescent="0.2">
      <c r="A6" s="134" t="s">
        <v>88</v>
      </c>
      <c r="B6" s="135" t="s">
        <v>109</v>
      </c>
    </row>
    <row r="7" spans="1:2" x14ac:dyDescent="0.2">
      <c r="A7" s="84" t="s">
        <v>70</v>
      </c>
      <c r="B7" s="83">
        <v>100</v>
      </c>
    </row>
    <row r="8" spans="1:2" x14ac:dyDescent="0.2">
      <c r="A8" s="136" t="s">
        <v>91</v>
      </c>
      <c r="B8" s="148">
        <v>150</v>
      </c>
    </row>
    <row r="9" spans="1:2" s="24" customFormat="1" x14ac:dyDescent="0.2">
      <c r="A9" s="84" t="s">
        <v>92</v>
      </c>
      <c r="B9" s="149">
        <v>50</v>
      </c>
    </row>
    <row r="10" spans="1:2" x14ac:dyDescent="0.2">
      <c r="A10" s="136" t="s">
        <v>45</v>
      </c>
      <c r="B10" s="148" t="s">
        <v>353</v>
      </c>
    </row>
    <row r="11" spans="1:2" x14ac:dyDescent="0.2">
      <c r="A11" s="84" t="s">
        <v>46</v>
      </c>
      <c r="B11" s="149" t="s">
        <v>354</v>
      </c>
    </row>
    <row r="12" spans="1:2" x14ac:dyDescent="0.2">
      <c r="A12" s="136" t="s">
        <v>106</v>
      </c>
      <c r="B12" s="137" t="s">
        <v>94</v>
      </c>
    </row>
    <row r="13" spans="1:2" x14ac:dyDescent="0.2">
      <c r="A13" s="84" t="s">
        <v>49</v>
      </c>
      <c r="B13" s="85">
        <v>100</v>
      </c>
    </row>
    <row r="14" spans="1:2" x14ac:dyDescent="0.2">
      <c r="A14" s="136" t="s">
        <v>50</v>
      </c>
      <c r="B14" s="137">
        <v>75</v>
      </c>
    </row>
    <row r="15" spans="1:2" ht="16" customHeight="1" x14ac:dyDescent="0.2">
      <c r="A15" s="307" t="s">
        <v>87</v>
      </c>
      <c r="B15" s="289" t="s">
        <v>355</v>
      </c>
    </row>
    <row r="16" spans="1:2" s="24" customFormat="1" ht="16" customHeight="1" x14ac:dyDescent="0.2">
      <c r="A16" s="308"/>
      <c r="B16" s="290"/>
    </row>
    <row r="17" spans="1:7" x14ac:dyDescent="0.2">
      <c r="A17" s="136" t="s">
        <v>54</v>
      </c>
      <c r="B17" s="137">
        <v>50</v>
      </c>
    </row>
    <row r="18" spans="1:7" x14ac:dyDescent="0.2">
      <c r="A18" s="84" t="s">
        <v>55</v>
      </c>
      <c r="B18" s="85">
        <v>200</v>
      </c>
    </row>
    <row r="19" spans="1:7" x14ac:dyDescent="0.2">
      <c r="A19" s="136" t="s">
        <v>47</v>
      </c>
      <c r="B19" s="137" t="s">
        <v>84</v>
      </c>
    </row>
    <row r="20" spans="1:7" x14ac:dyDescent="0.2">
      <c r="A20" s="84" t="s">
        <v>48</v>
      </c>
      <c r="B20" s="85" t="s">
        <v>84</v>
      </c>
    </row>
    <row r="21" spans="1:7" x14ac:dyDescent="0.2">
      <c r="A21" s="119" t="s">
        <v>71</v>
      </c>
      <c r="B21" s="120" t="s">
        <v>84</v>
      </c>
    </row>
    <row r="22" spans="1:7" ht="16" thickBot="1" x14ac:dyDescent="0.25">
      <c r="A22" s="84" t="s">
        <v>72</v>
      </c>
      <c r="B22" s="85"/>
    </row>
    <row r="23" spans="1:7" ht="16" x14ac:dyDescent="0.2">
      <c r="A23" s="138" t="s">
        <v>86</v>
      </c>
      <c r="B23" s="301">
        <v>500</v>
      </c>
    </row>
    <row r="24" spans="1:7" s="24" customFormat="1" ht="33" thickBot="1" x14ac:dyDescent="0.25">
      <c r="A24" s="139" t="s">
        <v>85</v>
      </c>
      <c r="B24" s="302"/>
    </row>
    <row r="25" spans="1:7" x14ac:dyDescent="0.2">
      <c r="A25" s="58"/>
      <c r="B25" s="58"/>
    </row>
    <row r="26" spans="1:7" x14ac:dyDescent="0.2">
      <c r="A26" s="58"/>
      <c r="B26" s="58"/>
    </row>
    <row r="27" spans="1:7" ht="17" thickBot="1" x14ac:dyDescent="0.25">
      <c r="A27" s="59" t="s">
        <v>62</v>
      </c>
      <c r="B27" s="58"/>
    </row>
    <row r="28" spans="1:7" ht="15" customHeight="1" x14ac:dyDescent="0.2">
      <c r="A28" s="291" t="s">
        <v>61</v>
      </c>
      <c r="B28" s="292"/>
    </row>
    <row r="29" spans="1:7" ht="15" customHeight="1" x14ac:dyDescent="0.2">
      <c r="A29" s="293"/>
      <c r="B29" s="294"/>
      <c r="G29" s="24"/>
    </row>
    <row r="30" spans="1:7" ht="15.75" customHeight="1" thickBot="1" x14ac:dyDescent="0.25">
      <c r="A30" s="295"/>
      <c r="B30" s="296"/>
    </row>
    <row r="31" spans="1:7" ht="19" customHeight="1" x14ac:dyDescent="0.2">
      <c r="A31" s="25"/>
      <c r="B31" s="25"/>
    </row>
    <row r="32" spans="1:7" ht="23" customHeight="1" x14ac:dyDescent="0.25">
      <c r="A32" s="287" t="s">
        <v>351</v>
      </c>
      <c r="B32" s="287"/>
    </row>
    <row r="33" spans="1:2" ht="46" customHeight="1" x14ac:dyDescent="0.2">
      <c r="A33" s="288" t="s">
        <v>352</v>
      </c>
      <c r="B33" s="288"/>
    </row>
    <row r="34" spans="1:2" x14ac:dyDescent="0.2">
      <c r="A34" s="147"/>
    </row>
    <row r="40" spans="1:2" ht="25" x14ac:dyDescent="0.2">
      <c r="A40" s="86"/>
    </row>
    <row r="41" spans="1:2" x14ac:dyDescent="0.2">
      <c r="A41" s="87"/>
    </row>
    <row r="42" spans="1:2" ht="16" x14ac:dyDescent="0.2">
      <c r="A42" s="88"/>
    </row>
    <row r="43" spans="1:2" ht="16" x14ac:dyDescent="0.2">
      <c r="A43" s="89"/>
    </row>
    <row r="44" spans="1:2" ht="16" x14ac:dyDescent="0.2">
      <c r="A44" s="89"/>
    </row>
    <row r="45" spans="1:2" x14ac:dyDescent="0.2">
      <c r="A45" s="90"/>
    </row>
    <row r="46" spans="1:2" ht="16" x14ac:dyDescent="0.2">
      <c r="A46" s="88"/>
    </row>
    <row r="47" spans="1:2" x14ac:dyDescent="0.2">
      <c r="A47" s="90"/>
    </row>
    <row r="48" spans="1:2" ht="16" x14ac:dyDescent="0.2">
      <c r="A48" s="88"/>
    </row>
    <row r="49" spans="1:1" ht="16" x14ac:dyDescent="0.2">
      <c r="A49" s="89"/>
    </row>
    <row r="50" spans="1:1" ht="16" x14ac:dyDescent="0.2">
      <c r="A50" s="89"/>
    </row>
    <row r="51" spans="1:1" ht="16" x14ac:dyDescent="0.2">
      <c r="A51" s="91"/>
    </row>
    <row r="52" spans="1:1" ht="16" x14ac:dyDescent="0.2">
      <c r="A52" s="92"/>
    </row>
    <row r="53" spans="1:1" ht="16" x14ac:dyDescent="0.2">
      <c r="A53" s="92"/>
    </row>
    <row r="54" spans="1:1" x14ac:dyDescent="0.2">
      <c r="A54" s="93"/>
    </row>
    <row r="55" spans="1:1" ht="16" x14ac:dyDescent="0.2">
      <c r="A55" s="88"/>
    </row>
    <row r="56" spans="1:1" x14ac:dyDescent="0.2">
      <c r="A56" s="94"/>
    </row>
    <row r="57" spans="1:1" ht="16" x14ac:dyDescent="0.2">
      <c r="A57" s="89"/>
    </row>
    <row r="58" spans="1:1" ht="16" x14ac:dyDescent="0.2">
      <c r="A58" s="95"/>
    </row>
    <row r="59" spans="1:1" ht="16" x14ac:dyDescent="0.2">
      <c r="A59" s="95"/>
    </row>
    <row r="60" spans="1:1" ht="16" x14ac:dyDescent="0.2">
      <c r="A60" s="96"/>
    </row>
    <row r="61" spans="1:1" x14ac:dyDescent="0.2">
      <c r="A61" s="97"/>
    </row>
    <row r="62" spans="1:1" ht="16" x14ac:dyDescent="0.2">
      <c r="A62" s="95"/>
    </row>
    <row r="63" spans="1:1" ht="16" x14ac:dyDescent="0.2">
      <c r="A63" s="95"/>
    </row>
    <row r="64" spans="1:1" ht="16" x14ac:dyDescent="0.2">
      <c r="A64" s="98"/>
    </row>
    <row r="65" spans="1:1" ht="16" x14ac:dyDescent="0.2">
      <c r="A65" s="99"/>
    </row>
    <row r="66" spans="1:1" ht="16" x14ac:dyDescent="0.2">
      <c r="A66" s="98"/>
    </row>
    <row r="67" spans="1:1" ht="16" x14ac:dyDescent="0.2">
      <c r="A67" s="98"/>
    </row>
    <row r="68" spans="1:1" ht="16" x14ac:dyDescent="0.2">
      <c r="A68" s="98"/>
    </row>
    <row r="69" spans="1:1" ht="16" x14ac:dyDescent="0.2">
      <c r="A69" s="99"/>
    </row>
    <row r="70" spans="1:1" ht="16" x14ac:dyDescent="0.2">
      <c r="A70" s="98"/>
    </row>
    <row r="71" spans="1:1" ht="16" x14ac:dyDescent="0.2">
      <c r="A71" s="100"/>
    </row>
    <row r="72" spans="1:1" ht="16" x14ac:dyDescent="0.2">
      <c r="A72" s="98"/>
    </row>
    <row r="73" spans="1:1" ht="16" x14ac:dyDescent="0.2">
      <c r="A73" s="98"/>
    </row>
    <row r="74" spans="1:1" ht="16" x14ac:dyDescent="0.2">
      <c r="A74" s="101"/>
    </row>
    <row r="75" spans="1:1" x14ac:dyDescent="0.2">
      <c r="A75" s="102"/>
    </row>
    <row r="76" spans="1:1" ht="16" x14ac:dyDescent="0.2">
      <c r="A76" s="95"/>
    </row>
    <row r="77" spans="1:1" ht="16" x14ac:dyDescent="0.2">
      <c r="A77" s="95"/>
    </row>
    <row r="78" spans="1:1" ht="16" x14ac:dyDescent="0.2">
      <c r="A78" s="95"/>
    </row>
    <row r="79" spans="1:1" x14ac:dyDescent="0.2">
      <c r="A79" s="103"/>
    </row>
    <row r="80" spans="1:1" ht="16" x14ac:dyDescent="0.2">
      <c r="A80" s="89"/>
    </row>
    <row r="81" spans="1:1" x14ac:dyDescent="0.2">
      <c r="A81" s="97"/>
    </row>
    <row r="82" spans="1:1" x14ac:dyDescent="0.2">
      <c r="A82" s="103"/>
    </row>
    <row r="83" spans="1:1" ht="16" x14ac:dyDescent="0.2">
      <c r="A83" s="95"/>
    </row>
    <row r="84" spans="1:1" x14ac:dyDescent="0.2">
      <c r="A84" s="104"/>
    </row>
    <row r="85" spans="1:1" ht="16" x14ac:dyDescent="0.2">
      <c r="A85" s="95"/>
    </row>
    <row r="86" spans="1:1" ht="16" x14ac:dyDescent="0.2">
      <c r="A86" s="95"/>
    </row>
    <row r="87" spans="1:1" ht="16" x14ac:dyDescent="0.2">
      <c r="A87" s="95"/>
    </row>
    <row r="88" spans="1:1" ht="16" x14ac:dyDescent="0.2">
      <c r="A88" s="95"/>
    </row>
    <row r="89" spans="1:1" ht="16" x14ac:dyDescent="0.2">
      <c r="A89" s="95"/>
    </row>
    <row r="90" spans="1:1" ht="16" x14ac:dyDescent="0.2">
      <c r="A90" s="95"/>
    </row>
    <row r="91" spans="1:1" ht="16" x14ac:dyDescent="0.2">
      <c r="A91" s="95"/>
    </row>
    <row r="92" spans="1:1" x14ac:dyDescent="0.2">
      <c r="A92" s="109"/>
    </row>
    <row r="93" spans="1:1" x14ac:dyDescent="0.2">
      <c r="A93" s="110"/>
    </row>
    <row r="94" spans="1:1" ht="16" x14ac:dyDescent="0.2">
      <c r="A94" s="95"/>
    </row>
    <row r="95" spans="1:1" ht="16" x14ac:dyDescent="0.2">
      <c r="A95" s="89"/>
    </row>
    <row r="96" spans="1:1" ht="16" x14ac:dyDescent="0.2">
      <c r="A96" s="105"/>
    </row>
    <row r="97" spans="1:1" ht="16" x14ac:dyDescent="0.2">
      <c r="A97" s="89"/>
    </row>
    <row r="98" spans="1:1" ht="16" x14ac:dyDescent="0.2">
      <c r="A98" s="95"/>
    </row>
    <row r="99" spans="1:1" ht="16" x14ac:dyDescent="0.2">
      <c r="A99" s="106"/>
    </row>
    <row r="100" spans="1:1" ht="16" x14ac:dyDescent="0.2">
      <c r="A100" s="107"/>
    </row>
    <row r="101" spans="1:1" ht="16" x14ac:dyDescent="0.2">
      <c r="A101" s="107"/>
    </row>
    <row r="102" spans="1:1" ht="16" x14ac:dyDescent="0.2">
      <c r="A102" s="107"/>
    </row>
    <row r="103" spans="1:1" ht="16" x14ac:dyDescent="0.2">
      <c r="A103" s="107"/>
    </row>
    <row r="104" spans="1:1" ht="16" x14ac:dyDescent="0.2">
      <c r="A104" s="106"/>
    </row>
    <row r="105" spans="1:1" ht="16" x14ac:dyDescent="0.2">
      <c r="A105" s="107"/>
    </row>
    <row r="106" spans="1:1" ht="16" x14ac:dyDescent="0.2">
      <c r="A106" s="107"/>
    </row>
    <row r="107" spans="1:1" ht="16" x14ac:dyDescent="0.2">
      <c r="A107" s="107"/>
    </row>
    <row r="108" spans="1:1" ht="16" x14ac:dyDescent="0.2">
      <c r="A108" s="107"/>
    </row>
    <row r="109" spans="1:1" ht="16" x14ac:dyDescent="0.2">
      <c r="A109" s="106"/>
    </row>
    <row r="110" spans="1:1" ht="16" x14ac:dyDescent="0.2">
      <c r="A110" s="107"/>
    </row>
    <row r="111" spans="1:1" ht="16" x14ac:dyDescent="0.2">
      <c r="A111" s="108"/>
    </row>
    <row r="112" spans="1:1" ht="16" x14ac:dyDescent="0.2">
      <c r="A112" s="108"/>
    </row>
    <row r="113" spans="1:1" ht="16" x14ac:dyDescent="0.2">
      <c r="A113" s="107"/>
    </row>
    <row r="114" spans="1:1" ht="16" x14ac:dyDescent="0.2">
      <c r="A114" s="106"/>
    </row>
    <row r="115" spans="1:1" ht="16" x14ac:dyDescent="0.2">
      <c r="A115" s="106"/>
    </row>
    <row r="116" spans="1:1" ht="16" x14ac:dyDescent="0.2">
      <c r="A116" s="107"/>
    </row>
    <row r="117" spans="1:1" ht="16" x14ac:dyDescent="0.2">
      <c r="A117" s="95"/>
    </row>
    <row r="118" spans="1:1" ht="16" x14ac:dyDescent="0.2">
      <c r="A118" s="89"/>
    </row>
    <row r="119" spans="1:1" ht="16" x14ac:dyDescent="0.2">
      <c r="A119" s="95"/>
    </row>
    <row r="120" spans="1:1" ht="16" x14ac:dyDescent="0.2">
      <c r="A120" s="89"/>
    </row>
    <row r="121" spans="1:1" ht="16" x14ac:dyDescent="0.2">
      <c r="A121" s="95"/>
    </row>
    <row r="122" spans="1:1" ht="16" x14ac:dyDescent="0.2">
      <c r="A122" s="95"/>
    </row>
    <row r="123" spans="1:1" ht="16" x14ac:dyDescent="0.2">
      <c r="A123" s="89"/>
    </row>
    <row r="124" spans="1:1" ht="16" x14ac:dyDescent="0.2">
      <c r="A124" s="89"/>
    </row>
    <row r="125" spans="1:1" ht="16" x14ac:dyDescent="0.2">
      <c r="A125" s="106"/>
    </row>
    <row r="126" spans="1:1" ht="16" x14ac:dyDescent="0.2">
      <c r="A126" s="106"/>
    </row>
    <row r="127" spans="1:1" ht="16" x14ac:dyDescent="0.2">
      <c r="A127" s="89"/>
    </row>
    <row r="128" spans="1:1" ht="16" x14ac:dyDescent="0.2">
      <c r="A128" s="106"/>
    </row>
    <row r="129" spans="1:1" ht="16" x14ac:dyDescent="0.2">
      <c r="A129" s="106"/>
    </row>
    <row r="130" spans="1:1" ht="16" x14ac:dyDescent="0.2">
      <c r="A130" s="95"/>
    </row>
    <row r="131" spans="1:1" ht="16" x14ac:dyDescent="0.2">
      <c r="A131" s="89"/>
    </row>
  </sheetData>
  <sheetProtection selectLockedCells="1" selectUnlockedCells="1"/>
  <mergeCells count="9">
    <mergeCell ref="A32:B32"/>
    <mergeCell ref="A33:B33"/>
    <mergeCell ref="B15:B16"/>
    <mergeCell ref="A28:B30"/>
    <mergeCell ref="A1:B2"/>
    <mergeCell ref="B23:B24"/>
    <mergeCell ref="A3:B3"/>
    <mergeCell ref="A4:B4"/>
    <mergeCell ref="A15:A16"/>
  </mergeCells>
  <hyperlinks>
    <hyperlink ref="A33:A34" r:id="rId1" display="http://asunm.unm.edu/documents/2021-2022/documents/standingrules/s22financespringstandingrules.pdf" xr:uid="{11D2180C-F522-A34C-86C9-D3CCCC1A8654}"/>
  </hyperlinks>
  <printOptions horizontalCentered="1"/>
  <pageMargins left="0.95" right="0.45" top="0.75" bottom="0.75" header="0.3" footer="0.3"/>
  <pageSetup scale="67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84DA0-455D-D646-8472-E684CA65F549}">
  <dimension ref="A1:B217"/>
  <sheetViews>
    <sheetView topLeftCell="A101" workbookViewId="0">
      <selection activeCell="B127" sqref="B127"/>
    </sheetView>
  </sheetViews>
  <sheetFormatPr baseColWidth="10" defaultRowHeight="15" x14ac:dyDescent="0.2"/>
  <cols>
    <col min="1" max="1" width="82.33203125" customWidth="1"/>
    <col min="2" max="2" width="23" customWidth="1"/>
  </cols>
  <sheetData>
    <row r="1" spans="1:2" x14ac:dyDescent="0.2">
      <c r="A1" s="143" t="s">
        <v>113</v>
      </c>
      <c r="B1" s="143" t="s">
        <v>330</v>
      </c>
    </row>
    <row r="2" spans="1:2" x14ac:dyDescent="0.2">
      <c r="A2" s="144" t="s">
        <v>114</v>
      </c>
      <c r="B2" s="146" t="s">
        <v>331</v>
      </c>
    </row>
    <row r="3" spans="1:2" x14ac:dyDescent="0.2">
      <c r="A3" s="144" t="s">
        <v>115</v>
      </c>
      <c r="B3" s="146" t="s">
        <v>332</v>
      </c>
    </row>
    <row r="4" spans="1:2" x14ac:dyDescent="0.2">
      <c r="A4" s="144" t="s">
        <v>116</v>
      </c>
      <c r="B4" s="146" t="s">
        <v>333</v>
      </c>
    </row>
    <row r="5" spans="1:2" x14ac:dyDescent="0.2">
      <c r="A5" s="145" t="s">
        <v>117</v>
      </c>
      <c r="B5" s="146" t="s">
        <v>334</v>
      </c>
    </row>
    <row r="6" spans="1:2" x14ac:dyDescent="0.2">
      <c r="A6" s="145" t="s">
        <v>118</v>
      </c>
      <c r="B6" s="146" t="s">
        <v>335</v>
      </c>
    </row>
    <row r="7" spans="1:2" x14ac:dyDescent="0.2">
      <c r="A7" s="144" t="s">
        <v>119</v>
      </c>
      <c r="B7" s="146" t="s">
        <v>336</v>
      </c>
    </row>
    <row r="8" spans="1:2" x14ac:dyDescent="0.2">
      <c r="A8" s="145" t="s">
        <v>120</v>
      </c>
      <c r="B8" s="146" t="s">
        <v>337</v>
      </c>
    </row>
    <row r="9" spans="1:2" x14ac:dyDescent="0.2">
      <c r="A9" s="145" t="s">
        <v>121</v>
      </c>
      <c r="B9" s="146" t="s">
        <v>338</v>
      </c>
    </row>
    <row r="10" spans="1:2" x14ac:dyDescent="0.2">
      <c r="A10" s="144" t="s">
        <v>122</v>
      </c>
      <c r="B10" s="146" t="s">
        <v>339</v>
      </c>
    </row>
    <row r="11" spans="1:2" x14ac:dyDescent="0.2">
      <c r="A11" s="145" t="s">
        <v>123</v>
      </c>
      <c r="B11" s="146" t="s">
        <v>340</v>
      </c>
    </row>
    <row r="12" spans="1:2" x14ac:dyDescent="0.2">
      <c r="A12" s="144" t="s">
        <v>124</v>
      </c>
      <c r="B12" s="146" t="s">
        <v>341</v>
      </c>
    </row>
    <row r="13" spans="1:2" x14ac:dyDescent="0.2">
      <c r="A13" s="144" t="s">
        <v>125</v>
      </c>
      <c r="B13" s="146" t="s">
        <v>342</v>
      </c>
    </row>
    <row r="14" spans="1:2" x14ac:dyDescent="0.2">
      <c r="A14" s="144" t="s">
        <v>126</v>
      </c>
      <c r="B14" s="146" t="s">
        <v>343</v>
      </c>
    </row>
    <row r="15" spans="1:2" x14ac:dyDescent="0.2">
      <c r="A15" s="144" t="s">
        <v>127</v>
      </c>
      <c r="B15" s="146" t="s">
        <v>344</v>
      </c>
    </row>
    <row r="16" spans="1:2" x14ac:dyDescent="0.2">
      <c r="A16" s="145" t="s">
        <v>128</v>
      </c>
      <c r="B16" s="146" t="s">
        <v>345</v>
      </c>
    </row>
    <row r="17" spans="1:2" x14ac:dyDescent="0.2">
      <c r="A17" s="145" t="s">
        <v>129</v>
      </c>
      <c r="B17" s="146" t="s">
        <v>346</v>
      </c>
    </row>
    <row r="18" spans="1:2" x14ac:dyDescent="0.2">
      <c r="A18" s="144" t="s">
        <v>130</v>
      </c>
      <c r="B18" s="146" t="s">
        <v>345</v>
      </c>
    </row>
    <row r="19" spans="1:2" x14ac:dyDescent="0.2">
      <c r="A19" s="144" t="s">
        <v>131</v>
      </c>
      <c r="B19" s="146" t="s">
        <v>347</v>
      </c>
    </row>
    <row r="20" spans="1:2" x14ac:dyDescent="0.2">
      <c r="A20" s="144" t="s">
        <v>132</v>
      </c>
      <c r="B20" s="146" t="s">
        <v>348</v>
      </c>
    </row>
    <row r="21" spans="1:2" x14ac:dyDescent="0.2">
      <c r="A21" s="144" t="s">
        <v>133</v>
      </c>
      <c r="B21" s="146" t="s">
        <v>349</v>
      </c>
    </row>
    <row r="22" spans="1:2" x14ac:dyDescent="0.2">
      <c r="A22" s="145" t="s">
        <v>134</v>
      </c>
      <c r="B22" s="146" t="s">
        <v>344</v>
      </c>
    </row>
    <row r="23" spans="1:2" x14ac:dyDescent="0.2">
      <c r="A23" s="145" t="s">
        <v>135</v>
      </c>
      <c r="B23" s="146" t="s">
        <v>346</v>
      </c>
    </row>
    <row r="24" spans="1:2" x14ac:dyDescent="0.2">
      <c r="A24" s="145" t="s">
        <v>136</v>
      </c>
      <c r="B24" s="146" t="s">
        <v>345</v>
      </c>
    </row>
    <row r="25" spans="1:2" x14ac:dyDescent="0.2">
      <c r="A25" s="144" t="s">
        <v>137</v>
      </c>
      <c r="B25" s="146" t="s">
        <v>350</v>
      </c>
    </row>
    <row r="26" spans="1:2" x14ac:dyDescent="0.2">
      <c r="A26" s="145" t="s">
        <v>138</v>
      </c>
      <c r="B26" s="146" t="s">
        <v>331</v>
      </c>
    </row>
    <row r="27" spans="1:2" x14ac:dyDescent="0.2">
      <c r="A27" s="145" t="s">
        <v>139</v>
      </c>
      <c r="B27" s="146" t="s">
        <v>332</v>
      </c>
    </row>
    <row r="28" spans="1:2" x14ac:dyDescent="0.2">
      <c r="A28" s="144" t="s">
        <v>140</v>
      </c>
      <c r="B28" s="146" t="s">
        <v>332</v>
      </c>
    </row>
    <row r="29" spans="1:2" x14ac:dyDescent="0.2">
      <c r="A29" s="144" t="s">
        <v>141</v>
      </c>
      <c r="B29" s="146" t="s">
        <v>333</v>
      </c>
    </row>
    <row r="30" spans="1:2" x14ac:dyDescent="0.2">
      <c r="A30" s="144" t="s">
        <v>142</v>
      </c>
      <c r="B30" s="146" t="s">
        <v>334</v>
      </c>
    </row>
    <row r="31" spans="1:2" x14ac:dyDescent="0.2">
      <c r="A31" s="145" t="s">
        <v>143</v>
      </c>
      <c r="B31" s="146" t="s">
        <v>333</v>
      </c>
    </row>
    <row r="32" spans="1:2" x14ac:dyDescent="0.2">
      <c r="A32" s="145" t="s">
        <v>144</v>
      </c>
      <c r="B32" s="146" t="s">
        <v>335</v>
      </c>
    </row>
    <row r="33" spans="1:2" x14ac:dyDescent="0.2">
      <c r="A33" s="145" t="s">
        <v>145</v>
      </c>
      <c r="B33" s="146" t="s">
        <v>336</v>
      </c>
    </row>
    <row r="34" spans="1:2" x14ac:dyDescent="0.2">
      <c r="A34" s="145" t="s">
        <v>146</v>
      </c>
      <c r="B34" s="146" t="s">
        <v>337</v>
      </c>
    </row>
    <row r="35" spans="1:2" x14ac:dyDescent="0.2">
      <c r="A35" s="144" t="s">
        <v>147</v>
      </c>
      <c r="B35" s="146" t="s">
        <v>338</v>
      </c>
    </row>
    <row r="36" spans="1:2" x14ac:dyDescent="0.2">
      <c r="A36" s="144" t="s">
        <v>148</v>
      </c>
      <c r="B36" s="146" t="s">
        <v>339</v>
      </c>
    </row>
    <row r="37" spans="1:2" x14ac:dyDescent="0.2">
      <c r="A37" s="144" t="s">
        <v>149</v>
      </c>
      <c r="B37" s="146" t="s">
        <v>340</v>
      </c>
    </row>
    <row r="38" spans="1:2" x14ac:dyDescent="0.2">
      <c r="A38" s="145" t="s">
        <v>150</v>
      </c>
      <c r="B38" s="146" t="s">
        <v>350</v>
      </c>
    </row>
    <row r="39" spans="1:2" x14ac:dyDescent="0.2">
      <c r="A39" s="144" t="s">
        <v>151</v>
      </c>
      <c r="B39" s="146" t="s">
        <v>341</v>
      </c>
    </row>
    <row r="40" spans="1:2" x14ac:dyDescent="0.2">
      <c r="A40" s="144" t="s">
        <v>152</v>
      </c>
      <c r="B40" s="146" t="s">
        <v>342</v>
      </c>
    </row>
    <row r="41" spans="1:2" x14ac:dyDescent="0.2">
      <c r="A41" s="144" t="s">
        <v>153</v>
      </c>
      <c r="B41" s="146" t="s">
        <v>343</v>
      </c>
    </row>
    <row r="42" spans="1:2" x14ac:dyDescent="0.2">
      <c r="A42" s="144" t="s">
        <v>154</v>
      </c>
      <c r="B42" s="146" t="s">
        <v>344</v>
      </c>
    </row>
    <row r="43" spans="1:2" x14ac:dyDescent="0.2">
      <c r="A43" s="145" t="s">
        <v>155</v>
      </c>
      <c r="B43" s="146" t="s">
        <v>346</v>
      </c>
    </row>
    <row r="44" spans="1:2" x14ac:dyDescent="0.2">
      <c r="A44" s="144" t="s">
        <v>156</v>
      </c>
      <c r="B44" s="146" t="s">
        <v>345</v>
      </c>
    </row>
    <row r="45" spans="1:2" x14ac:dyDescent="0.2">
      <c r="A45" s="145" t="s">
        <v>157</v>
      </c>
      <c r="B45" s="146" t="s">
        <v>347</v>
      </c>
    </row>
    <row r="46" spans="1:2" x14ac:dyDescent="0.2">
      <c r="A46" s="145" t="s">
        <v>158</v>
      </c>
      <c r="B46" s="146" t="s">
        <v>348</v>
      </c>
    </row>
    <row r="47" spans="1:2" x14ac:dyDescent="0.2">
      <c r="A47" s="144" t="s">
        <v>159</v>
      </c>
      <c r="B47" s="146" t="s">
        <v>349</v>
      </c>
    </row>
    <row r="48" spans="1:2" x14ac:dyDescent="0.2">
      <c r="A48" s="144" t="s">
        <v>160</v>
      </c>
      <c r="B48" s="146" t="s">
        <v>350</v>
      </c>
    </row>
    <row r="49" spans="1:2" x14ac:dyDescent="0.2">
      <c r="A49" s="145" t="s">
        <v>161</v>
      </c>
      <c r="B49" s="146" t="s">
        <v>331</v>
      </c>
    </row>
    <row r="50" spans="1:2" x14ac:dyDescent="0.2">
      <c r="A50" s="145" t="s">
        <v>162</v>
      </c>
      <c r="B50" s="146" t="s">
        <v>332</v>
      </c>
    </row>
    <row r="51" spans="1:2" x14ac:dyDescent="0.2">
      <c r="A51" s="145" t="s">
        <v>163</v>
      </c>
      <c r="B51" s="146" t="s">
        <v>333</v>
      </c>
    </row>
    <row r="52" spans="1:2" x14ac:dyDescent="0.2">
      <c r="A52" s="145" t="s">
        <v>164</v>
      </c>
      <c r="B52" s="146" t="s">
        <v>334</v>
      </c>
    </row>
    <row r="53" spans="1:2" x14ac:dyDescent="0.2">
      <c r="A53" s="144" t="s">
        <v>165</v>
      </c>
      <c r="B53" s="146" t="s">
        <v>335</v>
      </c>
    </row>
    <row r="54" spans="1:2" x14ac:dyDescent="0.2">
      <c r="A54" s="144" t="s">
        <v>166</v>
      </c>
      <c r="B54" s="146" t="s">
        <v>336</v>
      </c>
    </row>
    <row r="55" spans="1:2" x14ac:dyDescent="0.2">
      <c r="A55" s="145" t="s">
        <v>167</v>
      </c>
      <c r="B55" s="146" t="s">
        <v>337</v>
      </c>
    </row>
    <row r="56" spans="1:2" x14ac:dyDescent="0.2">
      <c r="A56" s="145" t="s">
        <v>168</v>
      </c>
      <c r="B56" s="146" t="s">
        <v>338</v>
      </c>
    </row>
    <row r="57" spans="1:2" x14ac:dyDescent="0.2">
      <c r="A57" s="144" t="s">
        <v>169</v>
      </c>
      <c r="B57" s="146" t="s">
        <v>339</v>
      </c>
    </row>
    <row r="58" spans="1:2" x14ac:dyDescent="0.2">
      <c r="A58" s="144" t="s">
        <v>170</v>
      </c>
      <c r="B58" s="146" t="s">
        <v>340</v>
      </c>
    </row>
    <row r="59" spans="1:2" x14ac:dyDescent="0.2">
      <c r="A59" s="145" t="s">
        <v>171</v>
      </c>
      <c r="B59" s="146" t="s">
        <v>341</v>
      </c>
    </row>
    <row r="60" spans="1:2" x14ac:dyDescent="0.2">
      <c r="A60" s="145" t="s">
        <v>172</v>
      </c>
      <c r="B60" s="146" t="s">
        <v>342</v>
      </c>
    </row>
    <row r="61" spans="1:2" x14ac:dyDescent="0.2">
      <c r="A61" s="144" t="s">
        <v>173</v>
      </c>
      <c r="B61" s="146" t="s">
        <v>343</v>
      </c>
    </row>
    <row r="62" spans="1:2" x14ac:dyDescent="0.2">
      <c r="A62" s="144" t="s">
        <v>174</v>
      </c>
      <c r="B62" s="146" t="s">
        <v>344</v>
      </c>
    </row>
    <row r="63" spans="1:2" x14ac:dyDescent="0.2">
      <c r="A63" s="144" t="s">
        <v>175</v>
      </c>
      <c r="B63" s="146" t="s">
        <v>346</v>
      </c>
    </row>
    <row r="64" spans="1:2" x14ac:dyDescent="0.2">
      <c r="A64" s="145" t="s">
        <v>176</v>
      </c>
      <c r="B64" s="146" t="s">
        <v>345</v>
      </c>
    </row>
    <row r="65" spans="1:2" x14ac:dyDescent="0.2">
      <c r="A65" s="145" t="s">
        <v>177</v>
      </c>
      <c r="B65" s="146" t="s">
        <v>347</v>
      </c>
    </row>
    <row r="66" spans="1:2" x14ac:dyDescent="0.2">
      <c r="A66" s="145" t="s">
        <v>178</v>
      </c>
      <c r="B66" s="146" t="s">
        <v>348</v>
      </c>
    </row>
    <row r="67" spans="1:2" x14ac:dyDescent="0.2">
      <c r="A67" s="144" t="s">
        <v>179</v>
      </c>
      <c r="B67" s="146" t="s">
        <v>349</v>
      </c>
    </row>
    <row r="68" spans="1:2" x14ac:dyDescent="0.2">
      <c r="A68" s="145" t="s">
        <v>180</v>
      </c>
      <c r="B68" s="146" t="s">
        <v>350</v>
      </c>
    </row>
    <row r="69" spans="1:2" x14ac:dyDescent="0.2">
      <c r="A69" s="144" t="s">
        <v>181</v>
      </c>
      <c r="B69" s="146" t="s">
        <v>331</v>
      </c>
    </row>
    <row r="70" spans="1:2" x14ac:dyDescent="0.2">
      <c r="A70" s="144" t="s">
        <v>182</v>
      </c>
      <c r="B70" s="146" t="s">
        <v>332</v>
      </c>
    </row>
    <row r="71" spans="1:2" x14ac:dyDescent="0.2">
      <c r="A71" s="144" t="s">
        <v>183</v>
      </c>
      <c r="B71" s="146" t="s">
        <v>333</v>
      </c>
    </row>
    <row r="72" spans="1:2" x14ac:dyDescent="0.2">
      <c r="A72" s="144" t="s">
        <v>184</v>
      </c>
      <c r="B72" s="146" t="s">
        <v>334</v>
      </c>
    </row>
    <row r="73" spans="1:2" x14ac:dyDescent="0.2">
      <c r="A73" s="144" t="s">
        <v>185</v>
      </c>
      <c r="B73" s="146" t="s">
        <v>337</v>
      </c>
    </row>
    <row r="74" spans="1:2" x14ac:dyDescent="0.2">
      <c r="A74" s="145" t="s">
        <v>186</v>
      </c>
      <c r="B74" s="146" t="s">
        <v>336</v>
      </c>
    </row>
    <row r="75" spans="1:2" x14ac:dyDescent="0.2">
      <c r="A75" s="144" t="s">
        <v>187</v>
      </c>
      <c r="B75" s="146" t="s">
        <v>335</v>
      </c>
    </row>
    <row r="76" spans="1:2" x14ac:dyDescent="0.2">
      <c r="A76" s="144" t="s">
        <v>188</v>
      </c>
      <c r="B76" s="146" t="s">
        <v>338</v>
      </c>
    </row>
    <row r="77" spans="1:2" x14ac:dyDescent="0.2">
      <c r="A77" s="145" t="s">
        <v>189</v>
      </c>
      <c r="B77" s="146" t="s">
        <v>339</v>
      </c>
    </row>
    <row r="78" spans="1:2" x14ac:dyDescent="0.2">
      <c r="A78" s="145" t="s">
        <v>190</v>
      </c>
      <c r="B78" s="146" t="s">
        <v>334</v>
      </c>
    </row>
    <row r="79" spans="1:2" x14ac:dyDescent="0.2">
      <c r="A79" s="145" t="s">
        <v>191</v>
      </c>
      <c r="B79" s="146" t="s">
        <v>340</v>
      </c>
    </row>
    <row r="80" spans="1:2" x14ac:dyDescent="0.2">
      <c r="A80" s="144" t="s">
        <v>192</v>
      </c>
      <c r="B80" s="146" t="s">
        <v>341</v>
      </c>
    </row>
    <row r="81" spans="1:2" x14ac:dyDescent="0.2">
      <c r="A81" s="145" t="s">
        <v>193</v>
      </c>
      <c r="B81" s="146" t="s">
        <v>342</v>
      </c>
    </row>
    <row r="82" spans="1:2" x14ac:dyDescent="0.2">
      <c r="A82" s="145" t="s">
        <v>194</v>
      </c>
      <c r="B82" s="146" t="s">
        <v>343</v>
      </c>
    </row>
    <row r="83" spans="1:2" x14ac:dyDescent="0.2">
      <c r="A83" s="145" t="s">
        <v>195</v>
      </c>
      <c r="B83" s="146" t="s">
        <v>344</v>
      </c>
    </row>
    <row r="84" spans="1:2" x14ac:dyDescent="0.2">
      <c r="A84" s="145" t="s">
        <v>196</v>
      </c>
      <c r="B84" s="146" t="s">
        <v>346</v>
      </c>
    </row>
    <row r="85" spans="1:2" x14ac:dyDescent="0.2">
      <c r="A85" s="144" t="s">
        <v>197</v>
      </c>
      <c r="B85" s="146" t="s">
        <v>345</v>
      </c>
    </row>
    <row r="86" spans="1:2" x14ac:dyDescent="0.2">
      <c r="A86" s="144" t="s">
        <v>198</v>
      </c>
      <c r="B86" s="146" t="s">
        <v>347</v>
      </c>
    </row>
    <row r="87" spans="1:2" x14ac:dyDescent="0.2">
      <c r="A87" s="145" t="s">
        <v>199</v>
      </c>
      <c r="B87" s="146" t="s">
        <v>348</v>
      </c>
    </row>
    <row r="88" spans="1:2" x14ac:dyDescent="0.2">
      <c r="A88" s="144" t="s">
        <v>200</v>
      </c>
      <c r="B88" s="146" t="s">
        <v>349</v>
      </c>
    </row>
    <row r="89" spans="1:2" x14ac:dyDescent="0.2">
      <c r="A89" s="144" t="s">
        <v>201</v>
      </c>
      <c r="B89" s="146" t="s">
        <v>350</v>
      </c>
    </row>
    <row r="90" spans="1:2" x14ac:dyDescent="0.2">
      <c r="A90" s="145" t="s">
        <v>202</v>
      </c>
      <c r="B90" s="146" t="s">
        <v>335</v>
      </c>
    </row>
    <row r="91" spans="1:2" x14ac:dyDescent="0.2">
      <c r="A91" s="145" t="s">
        <v>203</v>
      </c>
      <c r="B91" s="146" t="s">
        <v>341</v>
      </c>
    </row>
    <row r="92" spans="1:2" x14ac:dyDescent="0.2">
      <c r="A92" s="144" t="s">
        <v>204</v>
      </c>
      <c r="B92" s="146" t="s">
        <v>331</v>
      </c>
    </row>
    <row r="93" spans="1:2" x14ac:dyDescent="0.2">
      <c r="A93" s="144" t="s">
        <v>205</v>
      </c>
      <c r="B93" s="146" t="s">
        <v>332</v>
      </c>
    </row>
    <row r="94" spans="1:2" x14ac:dyDescent="0.2">
      <c r="A94" s="145" t="s">
        <v>206</v>
      </c>
      <c r="B94" s="146" t="s">
        <v>333</v>
      </c>
    </row>
    <row r="95" spans="1:2" x14ac:dyDescent="0.2">
      <c r="A95" s="144" t="s">
        <v>207</v>
      </c>
      <c r="B95" s="146" t="s">
        <v>334</v>
      </c>
    </row>
    <row r="96" spans="1:2" x14ac:dyDescent="0.2">
      <c r="A96" s="144" t="s">
        <v>208</v>
      </c>
      <c r="B96" s="146" t="s">
        <v>335</v>
      </c>
    </row>
    <row r="97" spans="1:2" x14ac:dyDescent="0.2">
      <c r="A97" s="145" t="s">
        <v>209</v>
      </c>
      <c r="B97" s="146" t="s">
        <v>336</v>
      </c>
    </row>
    <row r="98" spans="1:2" x14ac:dyDescent="0.2">
      <c r="A98" s="145" t="s">
        <v>210</v>
      </c>
      <c r="B98" s="146" t="s">
        <v>337</v>
      </c>
    </row>
    <row r="99" spans="1:2" x14ac:dyDescent="0.2">
      <c r="A99" s="144" t="s">
        <v>211</v>
      </c>
      <c r="B99" s="146" t="s">
        <v>338</v>
      </c>
    </row>
    <row r="100" spans="1:2" x14ac:dyDescent="0.2">
      <c r="A100" s="145" t="s">
        <v>212</v>
      </c>
      <c r="B100" s="146" t="s">
        <v>344</v>
      </c>
    </row>
    <row r="101" spans="1:2" x14ac:dyDescent="0.2">
      <c r="A101" s="145" t="s">
        <v>213</v>
      </c>
      <c r="B101" s="146" t="s">
        <v>339</v>
      </c>
    </row>
    <row r="102" spans="1:2" x14ac:dyDescent="0.2">
      <c r="A102" s="145" t="s">
        <v>214</v>
      </c>
      <c r="B102" s="146" t="s">
        <v>340</v>
      </c>
    </row>
    <row r="103" spans="1:2" x14ac:dyDescent="0.2">
      <c r="A103" s="145" t="s">
        <v>215</v>
      </c>
      <c r="B103" s="146" t="s">
        <v>341</v>
      </c>
    </row>
    <row r="104" spans="1:2" x14ac:dyDescent="0.2">
      <c r="A104" s="145" t="s">
        <v>216</v>
      </c>
      <c r="B104" s="146" t="s">
        <v>342</v>
      </c>
    </row>
    <row r="105" spans="1:2" x14ac:dyDescent="0.2">
      <c r="A105" s="144" t="s">
        <v>217</v>
      </c>
      <c r="B105" s="146" t="s">
        <v>343</v>
      </c>
    </row>
    <row r="106" spans="1:2" x14ac:dyDescent="0.2">
      <c r="A106" s="145" t="s">
        <v>218</v>
      </c>
      <c r="B106" s="146" t="s">
        <v>344</v>
      </c>
    </row>
    <row r="107" spans="1:2" x14ac:dyDescent="0.2">
      <c r="A107" s="145" t="s">
        <v>219</v>
      </c>
      <c r="B107" s="146" t="s">
        <v>346</v>
      </c>
    </row>
    <row r="108" spans="1:2" x14ac:dyDescent="0.2">
      <c r="A108" s="145" t="s">
        <v>220</v>
      </c>
      <c r="B108" s="146" t="s">
        <v>342</v>
      </c>
    </row>
    <row r="109" spans="1:2" x14ac:dyDescent="0.2">
      <c r="A109" s="144" t="s">
        <v>221</v>
      </c>
      <c r="B109" s="146" t="s">
        <v>345</v>
      </c>
    </row>
    <row r="110" spans="1:2" x14ac:dyDescent="0.2">
      <c r="A110" s="145" t="s">
        <v>222</v>
      </c>
      <c r="B110" s="146" t="s">
        <v>347</v>
      </c>
    </row>
    <row r="111" spans="1:2" x14ac:dyDescent="0.2">
      <c r="A111" s="145" t="s">
        <v>223</v>
      </c>
      <c r="B111" s="146" t="s">
        <v>348</v>
      </c>
    </row>
    <row r="112" spans="1:2" x14ac:dyDescent="0.2">
      <c r="A112" s="144" t="s">
        <v>224</v>
      </c>
      <c r="B112" s="146" t="s">
        <v>349</v>
      </c>
    </row>
    <row r="113" spans="1:2" x14ac:dyDescent="0.2">
      <c r="A113" s="144" t="s">
        <v>225</v>
      </c>
      <c r="B113" s="146" t="s">
        <v>350</v>
      </c>
    </row>
    <row r="114" spans="1:2" x14ac:dyDescent="0.2">
      <c r="A114" s="144" t="s">
        <v>226</v>
      </c>
      <c r="B114" s="146" t="s">
        <v>331</v>
      </c>
    </row>
    <row r="115" spans="1:2" x14ac:dyDescent="0.2">
      <c r="A115" s="144" t="s">
        <v>227</v>
      </c>
      <c r="B115" s="146" t="s">
        <v>332</v>
      </c>
    </row>
    <row r="116" spans="1:2" x14ac:dyDescent="0.2">
      <c r="A116" s="144" t="s">
        <v>228</v>
      </c>
      <c r="B116" s="146" t="s">
        <v>333</v>
      </c>
    </row>
    <row r="117" spans="1:2" x14ac:dyDescent="0.2">
      <c r="A117" s="144" t="s">
        <v>229</v>
      </c>
      <c r="B117" s="146" t="s">
        <v>334</v>
      </c>
    </row>
    <row r="118" spans="1:2" x14ac:dyDescent="0.2">
      <c r="A118" s="144" t="s">
        <v>230</v>
      </c>
      <c r="B118" s="146" t="s">
        <v>335</v>
      </c>
    </row>
    <row r="119" spans="1:2" x14ac:dyDescent="0.2">
      <c r="A119" s="144" t="s">
        <v>231</v>
      </c>
      <c r="B119" s="146" t="s">
        <v>336</v>
      </c>
    </row>
    <row r="120" spans="1:2" x14ac:dyDescent="0.2">
      <c r="A120" s="144" t="s">
        <v>232</v>
      </c>
      <c r="B120" s="146" t="s">
        <v>337</v>
      </c>
    </row>
    <row r="121" spans="1:2" x14ac:dyDescent="0.2">
      <c r="A121" s="144" t="s">
        <v>233</v>
      </c>
      <c r="B121" s="146" t="s">
        <v>338</v>
      </c>
    </row>
    <row r="122" spans="1:2" x14ac:dyDescent="0.2">
      <c r="A122" s="145" t="s">
        <v>234</v>
      </c>
      <c r="B122" s="146" t="s">
        <v>339</v>
      </c>
    </row>
    <row r="123" spans="1:2" x14ac:dyDescent="0.2">
      <c r="A123" s="144" t="s">
        <v>235</v>
      </c>
      <c r="B123" s="146" t="s">
        <v>340</v>
      </c>
    </row>
    <row r="124" spans="1:2" x14ac:dyDescent="0.2">
      <c r="A124" s="145" t="s">
        <v>236</v>
      </c>
      <c r="B124" s="146" t="s">
        <v>341</v>
      </c>
    </row>
    <row r="125" spans="1:2" x14ac:dyDescent="0.2">
      <c r="A125" s="145" t="s">
        <v>237</v>
      </c>
      <c r="B125" s="146" t="s">
        <v>349</v>
      </c>
    </row>
    <row r="126" spans="1:2" x14ac:dyDescent="0.2">
      <c r="A126" s="145" t="s">
        <v>238</v>
      </c>
      <c r="B126" s="146" t="s">
        <v>342</v>
      </c>
    </row>
    <row r="127" spans="1:2" x14ac:dyDescent="0.2">
      <c r="A127" s="144" t="s">
        <v>239</v>
      </c>
      <c r="B127" s="146" t="s">
        <v>343</v>
      </c>
    </row>
    <row r="128" spans="1:2" x14ac:dyDescent="0.2">
      <c r="A128" s="144" t="s">
        <v>240</v>
      </c>
      <c r="B128" s="146" t="s">
        <v>344</v>
      </c>
    </row>
    <row r="129" spans="1:2" x14ac:dyDescent="0.2">
      <c r="A129" s="145" t="s">
        <v>241</v>
      </c>
      <c r="B129" s="146" t="s">
        <v>346</v>
      </c>
    </row>
    <row r="130" spans="1:2" x14ac:dyDescent="0.2">
      <c r="A130" s="144" t="s">
        <v>242</v>
      </c>
      <c r="B130" s="146" t="s">
        <v>345</v>
      </c>
    </row>
    <row r="131" spans="1:2" x14ac:dyDescent="0.2">
      <c r="A131" s="145" t="s">
        <v>243</v>
      </c>
      <c r="B131" s="146" t="s">
        <v>347</v>
      </c>
    </row>
    <row r="132" spans="1:2" x14ac:dyDescent="0.2">
      <c r="A132" s="145" t="s">
        <v>244</v>
      </c>
      <c r="B132" s="146" t="s">
        <v>348</v>
      </c>
    </row>
    <row r="133" spans="1:2" x14ac:dyDescent="0.2">
      <c r="A133" s="144" t="s">
        <v>245</v>
      </c>
      <c r="B133" s="146" t="s">
        <v>349</v>
      </c>
    </row>
    <row r="134" spans="1:2" x14ac:dyDescent="0.2">
      <c r="A134" s="145" t="s">
        <v>246</v>
      </c>
      <c r="B134" s="146" t="s">
        <v>350</v>
      </c>
    </row>
    <row r="135" spans="1:2" x14ac:dyDescent="0.2">
      <c r="A135" s="144" t="s">
        <v>247</v>
      </c>
      <c r="B135" s="146" t="s">
        <v>331</v>
      </c>
    </row>
    <row r="136" spans="1:2" x14ac:dyDescent="0.2">
      <c r="A136" s="144" t="s">
        <v>248</v>
      </c>
      <c r="B136" s="146" t="s">
        <v>332</v>
      </c>
    </row>
    <row r="137" spans="1:2" x14ac:dyDescent="0.2">
      <c r="A137" s="145" t="s">
        <v>249</v>
      </c>
      <c r="B137" s="146" t="s">
        <v>333</v>
      </c>
    </row>
    <row r="138" spans="1:2" x14ac:dyDescent="0.2">
      <c r="A138" s="145" t="s">
        <v>250</v>
      </c>
      <c r="B138" s="146" t="s">
        <v>343</v>
      </c>
    </row>
    <row r="139" spans="1:2" x14ac:dyDescent="0.2">
      <c r="A139" s="145" t="s">
        <v>251</v>
      </c>
      <c r="B139" s="146" t="s">
        <v>331</v>
      </c>
    </row>
    <row r="140" spans="1:2" x14ac:dyDescent="0.2">
      <c r="A140" s="145" t="s">
        <v>252</v>
      </c>
      <c r="B140" s="146" t="s">
        <v>334</v>
      </c>
    </row>
    <row r="141" spans="1:2" x14ac:dyDescent="0.2">
      <c r="A141" s="145" t="s">
        <v>253</v>
      </c>
      <c r="B141" s="146" t="s">
        <v>335</v>
      </c>
    </row>
    <row r="142" spans="1:2" x14ac:dyDescent="0.2">
      <c r="A142" s="144" t="s">
        <v>254</v>
      </c>
      <c r="B142" s="146" t="s">
        <v>336</v>
      </c>
    </row>
    <row r="143" spans="1:2" x14ac:dyDescent="0.2">
      <c r="A143" s="145" t="s">
        <v>255</v>
      </c>
      <c r="B143" s="146" t="s">
        <v>337</v>
      </c>
    </row>
    <row r="144" spans="1:2" x14ac:dyDescent="0.2">
      <c r="A144" s="145" t="s">
        <v>256</v>
      </c>
      <c r="B144" s="146" t="s">
        <v>338</v>
      </c>
    </row>
    <row r="145" spans="1:2" x14ac:dyDescent="0.2">
      <c r="A145" s="144" t="s">
        <v>257</v>
      </c>
      <c r="B145" s="146" t="s">
        <v>339</v>
      </c>
    </row>
    <row r="146" spans="1:2" x14ac:dyDescent="0.2">
      <c r="A146" s="145" t="s">
        <v>258</v>
      </c>
      <c r="B146" s="146" t="s">
        <v>340</v>
      </c>
    </row>
    <row r="147" spans="1:2" x14ac:dyDescent="0.2">
      <c r="A147" s="145" t="s">
        <v>259</v>
      </c>
      <c r="B147" s="146" t="s">
        <v>341</v>
      </c>
    </row>
    <row r="148" spans="1:2" x14ac:dyDescent="0.2">
      <c r="A148" s="145" t="s">
        <v>260</v>
      </c>
      <c r="B148" s="146" t="s">
        <v>342</v>
      </c>
    </row>
    <row r="149" spans="1:2" x14ac:dyDescent="0.2">
      <c r="A149" s="145" t="s">
        <v>261</v>
      </c>
      <c r="B149" s="146" t="s">
        <v>343</v>
      </c>
    </row>
    <row r="150" spans="1:2" x14ac:dyDescent="0.2">
      <c r="A150" s="145" t="s">
        <v>262</v>
      </c>
      <c r="B150" s="146" t="s">
        <v>341</v>
      </c>
    </row>
    <row r="151" spans="1:2" x14ac:dyDescent="0.2">
      <c r="A151" s="145" t="s">
        <v>263</v>
      </c>
      <c r="B151" s="146" t="s">
        <v>344</v>
      </c>
    </row>
    <row r="152" spans="1:2" x14ac:dyDescent="0.2">
      <c r="A152" s="145" t="s">
        <v>264</v>
      </c>
      <c r="B152" s="146" t="s">
        <v>346</v>
      </c>
    </row>
    <row r="153" spans="1:2" x14ac:dyDescent="0.2">
      <c r="A153" s="144" t="s">
        <v>265</v>
      </c>
      <c r="B153" s="146" t="s">
        <v>345</v>
      </c>
    </row>
    <row r="154" spans="1:2" x14ac:dyDescent="0.2">
      <c r="A154" s="145" t="s">
        <v>266</v>
      </c>
      <c r="B154" s="146" t="s">
        <v>347</v>
      </c>
    </row>
    <row r="155" spans="1:2" x14ac:dyDescent="0.2">
      <c r="A155" s="145" t="s">
        <v>267</v>
      </c>
      <c r="B155" s="146" t="s">
        <v>348</v>
      </c>
    </row>
    <row r="156" spans="1:2" x14ac:dyDescent="0.2">
      <c r="A156" s="145" t="s">
        <v>268</v>
      </c>
      <c r="B156" s="146" t="s">
        <v>349</v>
      </c>
    </row>
    <row r="157" spans="1:2" x14ac:dyDescent="0.2">
      <c r="A157" s="145" t="s">
        <v>269</v>
      </c>
      <c r="B157" s="146" t="s">
        <v>350</v>
      </c>
    </row>
    <row r="158" spans="1:2" x14ac:dyDescent="0.2">
      <c r="A158" s="145" t="s">
        <v>270</v>
      </c>
      <c r="B158" s="146" t="s">
        <v>331</v>
      </c>
    </row>
    <row r="159" spans="1:2" x14ac:dyDescent="0.2">
      <c r="A159" s="145" t="s">
        <v>271</v>
      </c>
      <c r="B159" s="146" t="s">
        <v>347</v>
      </c>
    </row>
    <row r="160" spans="1:2" x14ac:dyDescent="0.2">
      <c r="A160" s="145" t="s">
        <v>272</v>
      </c>
      <c r="B160" s="146" t="s">
        <v>332</v>
      </c>
    </row>
    <row r="161" spans="1:2" x14ac:dyDescent="0.2">
      <c r="A161" s="145" t="s">
        <v>273</v>
      </c>
      <c r="B161" s="146" t="s">
        <v>333</v>
      </c>
    </row>
    <row r="162" spans="1:2" x14ac:dyDescent="0.2">
      <c r="A162" s="144" t="s">
        <v>274</v>
      </c>
      <c r="B162" s="146" t="s">
        <v>334</v>
      </c>
    </row>
    <row r="163" spans="1:2" x14ac:dyDescent="0.2">
      <c r="A163" s="144" t="s">
        <v>275</v>
      </c>
      <c r="B163" s="146" t="s">
        <v>335</v>
      </c>
    </row>
    <row r="164" spans="1:2" x14ac:dyDescent="0.2">
      <c r="A164" s="144" t="s">
        <v>276</v>
      </c>
      <c r="B164" s="146" t="s">
        <v>336</v>
      </c>
    </row>
    <row r="165" spans="1:2" x14ac:dyDescent="0.2">
      <c r="A165" s="144" t="s">
        <v>277</v>
      </c>
      <c r="B165" s="146" t="s">
        <v>337</v>
      </c>
    </row>
    <row r="166" spans="1:2" x14ac:dyDescent="0.2">
      <c r="A166" s="144" t="s">
        <v>278</v>
      </c>
      <c r="B166" s="146" t="s">
        <v>338</v>
      </c>
    </row>
    <row r="167" spans="1:2" x14ac:dyDescent="0.2">
      <c r="A167" s="144" t="s">
        <v>279</v>
      </c>
      <c r="B167" s="146" t="s">
        <v>339</v>
      </c>
    </row>
    <row r="168" spans="1:2" x14ac:dyDescent="0.2">
      <c r="A168" s="145" t="s">
        <v>280</v>
      </c>
      <c r="B168" s="146" t="s">
        <v>346</v>
      </c>
    </row>
    <row r="169" spans="1:2" x14ac:dyDescent="0.2">
      <c r="A169" s="145" t="s">
        <v>281</v>
      </c>
      <c r="B169" s="146" t="s">
        <v>348</v>
      </c>
    </row>
    <row r="170" spans="1:2" x14ac:dyDescent="0.2">
      <c r="A170" s="145" t="s">
        <v>282</v>
      </c>
      <c r="B170" s="146" t="s">
        <v>336</v>
      </c>
    </row>
    <row r="171" spans="1:2" x14ac:dyDescent="0.2">
      <c r="A171" s="144" t="s">
        <v>283</v>
      </c>
      <c r="B171" s="146" t="s">
        <v>340</v>
      </c>
    </row>
    <row r="172" spans="1:2" x14ac:dyDescent="0.2">
      <c r="A172" s="145" t="s">
        <v>284</v>
      </c>
      <c r="B172" s="146" t="s">
        <v>341</v>
      </c>
    </row>
    <row r="173" spans="1:2" x14ac:dyDescent="0.2">
      <c r="A173" s="145" t="s">
        <v>285</v>
      </c>
      <c r="B173" s="146" t="s">
        <v>342</v>
      </c>
    </row>
    <row r="174" spans="1:2" x14ac:dyDescent="0.2">
      <c r="A174" s="145" t="s">
        <v>286</v>
      </c>
      <c r="B174" s="146" t="s">
        <v>343</v>
      </c>
    </row>
    <row r="175" spans="1:2" x14ac:dyDescent="0.2">
      <c r="A175" s="145" t="s">
        <v>287</v>
      </c>
      <c r="B175" s="146" t="s">
        <v>343</v>
      </c>
    </row>
    <row r="176" spans="1:2" x14ac:dyDescent="0.2">
      <c r="A176" s="144" t="s">
        <v>288</v>
      </c>
      <c r="B176" s="146" t="s">
        <v>344</v>
      </c>
    </row>
    <row r="177" spans="1:2" x14ac:dyDescent="0.2">
      <c r="A177" s="145" t="s">
        <v>289</v>
      </c>
      <c r="B177" s="146" t="s">
        <v>337</v>
      </c>
    </row>
    <row r="178" spans="1:2" x14ac:dyDescent="0.2">
      <c r="A178" s="144" t="s">
        <v>290</v>
      </c>
      <c r="B178" s="146" t="s">
        <v>346</v>
      </c>
    </row>
    <row r="179" spans="1:2" x14ac:dyDescent="0.2">
      <c r="A179" s="145" t="s">
        <v>291</v>
      </c>
      <c r="B179" s="146" t="s">
        <v>345</v>
      </c>
    </row>
    <row r="180" spans="1:2" x14ac:dyDescent="0.2">
      <c r="A180" s="144" t="s">
        <v>292</v>
      </c>
      <c r="B180" s="146" t="s">
        <v>347</v>
      </c>
    </row>
    <row r="181" spans="1:2" x14ac:dyDescent="0.2">
      <c r="A181" s="145" t="s">
        <v>293</v>
      </c>
      <c r="B181" s="146" t="s">
        <v>338</v>
      </c>
    </row>
    <row r="182" spans="1:2" x14ac:dyDescent="0.2">
      <c r="A182" s="144" t="s">
        <v>294</v>
      </c>
      <c r="B182" s="146" t="s">
        <v>348</v>
      </c>
    </row>
    <row r="183" spans="1:2" x14ac:dyDescent="0.2">
      <c r="A183" s="145" t="s">
        <v>295</v>
      </c>
      <c r="B183" s="146" t="s">
        <v>349</v>
      </c>
    </row>
    <row r="184" spans="1:2" x14ac:dyDescent="0.2">
      <c r="A184" s="144" t="s">
        <v>296</v>
      </c>
      <c r="B184" s="146" t="s">
        <v>350</v>
      </c>
    </row>
    <row r="185" spans="1:2" x14ac:dyDescent="0.2">
      <c r="A185" s="144" t="s">
        <v>297</v>
      </c>
      <c r="B185" s="146" t="s">
        <v>331</v>
      </c>
    </row>
    <row r="186" spans="1:2" x14ac:dyDescent="0.2">
      <c r="A186" s="144" t="s">
        <v>298</v>
      </c>
      <c r="B186" s="146" t="s">
        <v>332</v>
      </c>
    </row>
    <row r="187" spans="1:2" x14ac:dyDescent="0.2">
      <c r="A187" s="144" t="s">
        <v>299</v>
      </c>
      <c r="B187" s="146" t="s">
        <v>333</v>
      </c>
    </row>
    <row r="188" spans="1:2" x14ac:dyDescent="0.2">
      <c r="A188" s="144" t="s">
        <v>300</v>
      </c>
      <c r="B188" s="146" t="s">
        <v>334</v>
      </c>
    </row>
    <row r="189" spans="1:2" x14ac:dyDescent="0.2">
      <c r="A189" s="145" t="s">
        <v>301</v>
      </c>
      <c r="B189" s="146" t="s">
        <v>335</v>
      </c>
    </row>
    <row r="190" spans="1:2" x14ac:dyDescent="0.2">
      <c r="A190" s="145" t="s">
        <v>302</v>
      </c>
      <c r="B190" s="146" t="s">
        <v>336</v>
      </c>
    </row>
    <row r="191" spans="1:2" x14ac:dyDescent="0.2">
      <c r="A191" s="144" t="s">
        <v>303</v>
      </c>
      <c r="B191" s="146" t="s">
        <v>337</v>
      </c>
    </row>
    <row r="192" spans="1:2" x14ac:dyDescent="0.2">
      <c r="A192" s="144" t="s">
        <v>304</v>
      </c>
      <c r="B192" s="146" t="s">
        <v>338</v>
      </c>
    </row>
    <row r="193" spans="1:2" x14ac:dyDescent="0.2">
      <c r="A193" s="145" t="s">
        <v>305</v>
      </c>
      <c r="B193" s="146" t="s">
        <v>339</v>
      </c>
    </row>
    <row r="194" spans="1:2" x14ac:dyDescent="0.2">
      <c r="A194" s="144" t="s">
        <v>306</v>
      </c>
      <c r="B194" s="146" t="s">
        <v>339</v>
      </c>
    </row>
    <row r="195" spans="1:2" x14ac:dyDescent="0.2">
      <c r="A195" s="144" t="s">
        <v>307</v>
      </c>
      <c r="B195" s="146" t="s">
        <v>340</v>
      </c>
    </row>
    <row r="196" spans="1:2" x14ac:dyDescent="0.2">
      <c r="A196" s="145" t="s">
        <v>308</v>
      </c>
      <c r="B196" s="146" t="s">
        <v>340</v>
      </c>
    </row>
    <row r="197" spans="1:2" x14ac:dyDescent="0.2">
      <c r="A197" s="144" t="s">
        <v>309</v>
      </c>
      <c r="B197" s="146" t="s">
        <v>341</v>
      </c>
    </row>
    <row r="198" spans="1:2" x14ac:dyDescent="0.2">
      <c r="A198" s="144" t="s">
        <v>310</v>
      </c>
      <c r="B198" s="146" t="s">
        <v>342</v>
      </c>
    </row>
    <row r="199" spans="1:2" x14ac:dyDescent="0.2">
      <c r="A199" s="144" t="s">
        <v>311</v>
      </c>
      <c r="B199" s="146" t="s">
        <v>343</v>
      </c>
    </row>
    <row r="200" spans="1:2" x14ac:dyDescent="0.2">
      <c r="A200" s="144" t="s">
        <v>312</v>
      </c>
      <c r="B200" s="146" t="s">
        <v>344</v>
      </c>
    </row>
    <row r="201" spans="1:2" x14ac:dyDescent="0.2">
      <c r="A201" s="144" t="s">
        <v>313</v>
      </c>
      <c r="B201" s="146" t="s">
        <v>346</v>
      </c>
    </row>
    <row r="202" spans="1:2" x14ac:dyDescent="0.2">
      <c r="A202" s="145" t="s">
        <v>314</v>
      </c>
      <c r="B202" s="146" t="s">
        <v>345</v>
      </c>
    </row>
    <row r="203" spans="1:2" x14ac:dyDescent="0.2">
      <c r="A203" s="145" t="s">
        <v>315</v>
      </c>
      <c r="B203" s="146" t="s">
        <v>347</v>
      </c>
    </row>
    <row r="204" spans="1:2" x14ac:dyDescent="0.2">
      <c r="A204" s="145" t="s">
        <v>316</v>
      </c>
      <c r="B204" s="146" t="s">
        <v>348</v>
      </c>
    </row>
    <row r="205" spans="1:2" x14ac:dyDescent="0.2">
      <c r="A205" s="144" t="s">
        <v>317</v>
      </c>
      <c r="B205" s="146" t="s">
        <v>349</v>
      </c>
    </row>
    <row r="206" spans="1:2" x14ac:dyDescent="0.2">
      <c r="A206" s="145" t="s">
        <v>318</v>
      </c>
      <c r="B206" s="146" t="s">
        <v>350</v>
      </c>
    </row>
    <row r="207" spans="1:2" x14ac:dyDescent="0.2">
      <c r="A207" s="144" t="s">
        <v>319</v>
      </c>
      <c r="B207" s="146" t="s">
        <v>331</v>
      </c>
    </row>
    <row r="208" spans="1:2" x14ac:dyDescent="0.2">
      <c r="A208" s="144" t="s">
        <v>320</v>
      </c>
      <c r="B208" s="146" t="s">
        <v>332</v>
      </c>
    </row>
    <row r="209" spans="1:2" x14ac:dyDescent="0.2">
      <c r="A209" s="145" t="s">
        <v>321</v>
      </c>
      <c r="B209" s="146" t="s">
        <v>342</v>
      </c>
    </row>
    <row r="210" spans="1:2" x14ac:dyDescent="0.2">
      <c r="A210" s="144" t="s">
        <v>322</v>
      </c>
      <c r="B210" s="146" t="s">
        <v>333</v>
      </c>
    </row>
    <row r="211" spans="1:2" x14ac:dyDescent="0.2">
      <c r="A211" s="144" t="s">
        <v>323</v>
      </c>
      <c r="B211" s="146" t="s">
        <v>334</v>
      </c>
    </row>
    <row r="212" spans="1:2" x14ac:dyDescent="0.2">
      <c r="A212" s="145" t="s">
        <v>324</v>
      </c>
      <c r="B212" s="146" t="s">
        <v>335</v>
      </c>
    </row>
    <row r="213" spans="1:2" x14ac:dyDescent="0.2">
      <c r="A213" s="144" t="s">
        <v>325</v>
      </c>
      <c r="B213" s="146" t="s">
        <v>336</v>
      </c>
    </row>
    <row r="214" spans="1:2" x14ac:dyDescent="0.2">
      <c r="A214" s="144" t="s">
        <v>326</v>
      </c>
      <c r="B214" s="146" t="s">
        <v>337</v>
      </c>
    </row>
    <row r="215" spans="1:2" x14ac:dyDescent="0.2">
      <c r="A215" s="145" t="s">
        <v>327</v>
      </c>
      <c r="B215" s="146" t="s">
        <v>338</v>
      </c>
    </row>
    <row r="216" spans="1:2" x14ac:dyDescent="0.2">
      <c r="A216" s="144" t="s">
        <v>328</v>
      </c>
      <c r="B216" s="146" t="s">
        <v>339</v>
      </c>
    </row>
    <row r="217" spans="1:2" x14ac:dyDescent="0.2">
      <c r="A217" s="145" t="s">
        <v>329</v>
      </c>
      <c r="B217" s="146" t="s">
        <v>340</v>
      </c>
    </row>
  </sheetData>
  <conditionalFormatting sqref="A1:A217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Process Information</vt:lpstr>
      <vt:lpstr>Schedule</vt:lpstr>
      <vt:lpstr>Questionaire (required)</vt:lpstr>
      <vt:lpstr>Detail pg. 1 (required)</vt:lpstr>
      <vt:lpstr>Categories</vt:lpstr>
      <vt:lpstr>Sheet3</vt:lpstr>
      <vt:lpstr>Detail pg2</vt:lpstr>
      <vt:lpstr>Standing Rules</vt:lpstr>
      <vt:lpstr>Sponsoring Senators</vt:lpstr>
      <vt:lpstr>'Detail pg. 1 (required)'!Print_Area</vt:lpstr>
      <vt:lpstr>'Detail pg2'!Print_Area</vt:lpstr>
      <vt:lpstr>'Questionaire (required)'!Print_Area</vt:lpstr>
      <vt:lpstr>'Standing Rules'!Print_Area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mparra1</dc:creator>
  <cp:lastModifiedBy>Microsoft Office User</cp:lastModifiedBy>
  <cp:lastPrinted>2022-01-21T18:51:31Z</cp:lastPrinted>
  <dcterms:created xsi:type="dcterms:W3CDTF">2014-02-06T21:51:40Z</dcterms:created>
  <dcterms:modified xsi:type="dcterms:W3CDTF">2022-02-27T01:15:07Z</dcterms:modified>
</cp:coreProperties>
</file>