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Q:\SGAO\SGAO\ASUNM\Appropriations\Appropriation Forms_Blank\"/>
    </mc:Choice>
  </mc:AlternateContent>
  <xr:revisionPtr revIDLastSave="0" documentId="13_ncr:1_{21D23C71-ABB8-435A-8F24-17E75A1220A2}" xr6:coauthVersionLast="47" xr6:coauthVersionMax="47" xr10:uidLastSave="{00000000-0000-0000-0000-000000000000}"/>
  <bookViews>
    <workbookView xWindow="-38520" yWindow="-1560" windowWidth="38640" windowHeight="21120" xr2:uid="{82EFAB0D-72E6-45EB-AE08-4CBFF174488D}"/>
  </bookViews>
  <sheets>
    <sheet name="Appropriation Request" sheetId="1" r:id="rId1"/>
    <sheet name="Standing Rules" sheetId="3" r:id="rId2"/>
    <sheet name="Process Info" sheetId="2" r:id="rId3"/>
    <sheet name="Schedule"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93" i="1" l="1"/>
  <c r="C59" i="1"/>
  <c r="C64" i="1" l="1"/>
  <c r="C63" i="1"/>
  <c r="C62" i="1"/>
  <c r="K64" i="1"/>
  <c r="K63" i="1"/>
  <c r="K62" i="1"/>
  <c r="F64" i="1"/>
  <c r="F63" i="1"/>
  <c r="L209" i="1"/>
  <c r="L210" i="1"/>
  <c r="L211" i="1"/>
  <c r="L212" i="1"/>
  <c r="L213" i="1"/>
  <c r="L214" i="1"/>
  <c r="L215" i="1"/>
  <c r="L216" i="1"/>
  <c r="L217" i="1"/>
  <c r="L218" i="1"/>
  <c r="L184" i="1"/>
  <c r="L185" i="1"/>
  <c r="L186" i="1"/>
  <c r="L187" i="1"/>
  <c r="L188" i="1"/>
  <c r="L189" i="1"/>
  <c r="L190" i="1"/>
  <c r="L191" i="1"/>
  <c r="L192" i="1"/>
  <c r="L193" i="1"/>
  <c r="L159" i="1"/>
  <c r="L160" i="1"/>
  <c r="L161" i="1"/>
  <c r="L162" i="1"/>
  <c r="L163" i="1"/>
  <c r="L164" i="1"/>
  <c r="L165" i="1"/>
  <c r="L166" i="1"/>
  <c r="L167" i="1"/>
  <c r="L168" i="1"/>
  <c r="L141" i="1"/>
  <c r="L140" i="1"/>
  <c r="L139" i="1"/>
  <c r="L138" i="1"/>
  <c r="L137" i="1"/>
  <c r="L136" i="1"/>
  <c r="L135" i="1"/>
  <c r="L134" i="1"/>
  <c r="L119" i="1"/>
  <c r="L118" i="1"/>
  <c r="L117" i="1"/>
  <c r="L115" i="1"/>
  <c r="L114" i="1"/>
  <c r="L113" i="1"/>
  <c r="L112" i="1"/>
  <c r="K34" i="1" a="1"/>
  <c r="K34" i="1" s="1"/>
  <c r="K35" i="1" a="1"/>
  <c r="K35" i="1" s="1"/>
  <c r="K219" i="1"/>
  <c r="F219" i="1"/>
  <c r="K194" i="1"/>
  <c r="F194" i="1"/>
  <c r="K169" i="1"/>
  <c r="F169" i="1"/>
  <c r="F62" i="1" s="1"/>
  <c r="F142" i="1"/>
  <c r="F144" i="1" s="1"/>
  <c r="K142" i="1"/>
  <c r="K59" i="1" s="1"/>
  <c r="K120" i="1"/>
  <c r="K122" i="1" s="1"/>
  <c r="F120" i="1"/>
  <c r="F122" i="1" s="1"/>
  <c r="H141" i="1"/>
  <c r="H140" i="1"/>
  <c r="H139" i="1"/>
  <c r="H138" i="1"/>
  <c r="H137" i="1"/>
  <c r="H136" i="1"/>
  <c r="H135" i="1"/>
  <c r="H134" i="1"/>
  <c r="H113" i="1"/>
  <c r="H114" i="1"/>
  <c r="H115" i="1"/>
  <c r="H116" i="1"/>
  <c r="H117" i="1"/>
  <c r="H118" i="1"/>
  <c r="H119" i="1"/>
  <c r="H112" i="1"/>
  <c r="H218" i="1"/>
  <c r="H217" i="1"/>
  <c r="H216" i="1"/>
  <c r="H215" i="1"/>
  <c r="H214" i="1"/>
  <c r="H213" i="1"/>
  <c r="H212" i="1"/>
  <c r="H211" i="1"/>
  <c r="H210" i="1"/>
  <c r="H209" i="1"/>
  <c r="L208" i="1"/>
  <c r="H208" i="1"/>
  <c r="H193" i="1"/>
  <c r="H192" i="1"/>
  <c r="H191" i="1"/>
  <c r="H190" i="1"/>
  <c r="H189" i="1"/>
  <c r="H188" i="1"/>
  <c r="H187" i="1"/>
  <c r="H186" i="1"/>
  <c r="H185" i="1"/>
  <c r="H184" i="1"/>
  <c r="L183" i="1"/>
  <c r="H183" i="1"/>
  <c r="C58" i="1"/>
  <c r="L116" i="1"/>
  <c r="L91" i="1"/>
  <c r="H91" i="1"/>
  <c r="L90" i="1"/>
  <c r="H90" i="1"/>
  <c r="H168" i="1"/>
  <c r="H167" i="1"/>
  <c r="H166" i="1"/>
  <c r="H165" i="1"/>
  <c r="H164" i="1"/>
  <c r="H163" i="1"/>
  <c r="H162" i="1"/>
  <c r="H161" i="1"/>
  <c r="H160" i="1"/>
  <c r="H159" i="1"/>
  <c r="H158" i="1"/>
  <c r="L64" i="1"/>
  <c r="L63" i="1"/>
  <c r="L67" i="1"/>
  <c r="L68" i="1"/>
  <c r="L69" i="1"/>
  <c r="L70" i="1"/>
  <c r="L71" i="1"/>
  <c r="L72" i="1"/>
  <c r="L73" i="1"/>
  <c r="L74" i="1"/>
  <c r="L75" i="1"/>
  <c r="L78" i="1"/>
  <c r="L79" i="1"/>
  <c r="L80" i="1"/>
  <c r="L83" i="1"/>
  <c r="L84" i="1"/>
  <c r="L85" i="1"/>
  <c r="L86" i="1"/>
  <c r="L87" i="1"/>
  <c r="L92" i="1"/>
  <c r="H67" i="1"/>
  <c r="H68" i="1"/>
  <c r="H69" i="1"/>
  <c r="H70" i="1"/>
  <c r="H71" i="1"/>
  <c r="H72" i="1"/>
  <c r="H73" i="1"/>
  <c r="H74" i="1"/>
  <c r="H75" i="1"/>
  <c r="H78" i="1"/>
  <c r="H79" i="1"/>
  <c r="H80" i="1"/>
  <c r="H83" i="1"/>
  <c r="H84" i="1"/>
  <c r="H85" i="1"/>
  <c r="H86" i="1"/>
  <c r="H87" i="1"/>
  <c r="H92" i="1"/>
  <c r="F59" i="1" l="1"/>
  <c r="K144" i="1"/>
  <c r="K58" i="1"/>
  <c r="F58" i="1"/>
  <c r="L158" i="1"/>
  <c r="F93" i="1" l="1"/>
  <c r="F94" i="1" s="1"/>
  <c r="F95" i="1" s="1"/>
  <c r="K94" i="1"/>
  <c r="K95" i="1" s="1"/>
  <c r="L62" i="1"/>
  <c r="L59" i="1"/>
  <c r="L58" i="1"/>
  <c r="L93" i="1" l="1"/>
  <c r="L9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Karl Anderson</author>
  </authors>
  <commentList>
    <comment ref="C67" authorId="0" shapeId="0" xr:uid="{4DD5217D-D68D-4C66-8949-FE751A5FF504}">
      <text>
        <r>
          <rPr>
            <b/>
            <sz val="9"/>
            <color indexed="81"/>
            <rFont val="Tahoma"/>
            <charset val="1"/>
          </rPr>
          <t>Karl Anderson:</t>
        </r>
        <r>
          <rPr>
            <sz val="9"/>
            <color indexed="81"/>
            <rFont val="Tahoma"/>
            <charset val="1"/>
          </rPr>
          <t xml:space="preserve">
Food for general body meetings</t>
        </r>
      </text>
    </comment>
    <comment ref="C68" authorId="0" shapeId="0" xr:uid="{27DF7808-A717-41C3-9834-1556C3AE7766}">
      <text>
        <r>
          <rPr>
            <b/>
            <sz val="9"/>
            <color indexed="81"/>
            <rFont val="Tahoma"/>
            <family val="2"/>
          </rPr>
          <t>Karl Anderson:</t>
        </r>
        <r>
          <rPr>
            <sz val="9"/>
            <color indexed="81"/>
            <rFont val="Tahoma"/>
            <family val="2"/>
          </rPr>
          <t xml:space="preserve">
Museum Entrance Fee, Bowling Lane Rentals, etc.</t>
        </r>
      </text>
    </comment>
    <comment ref="C71" authorId="0" shapeId="0" xr:uid="{17AFC51B-24E3-403E-8E7C-D64A4877F84B}">
      <text>
        <r>
          <rPr>
            <b/>
            <sz val="9"/>
            <color indexed="81"/>
            <rFont val="Tahoma"/>
            <family val="2"/>
          </rPr>
          <t>Karl Anderson:</t>
        </r>
        <r>
          <rPr>
            <sz val="9"/>
            <color indexed="81"/>
            <rFont val="Tahoma"/>
            <family val="2"/>
          </rPr>
          <t xml:space="preserve">
Tabling items with CSO logo, stickers, etc.</t>
        </r>
      </text>
    </comment>
    <comment ref="C72" authorId="0" shapeId="0" xr:uid="{1BA889C6-0773-4F5A-86A4-4E1BD99932CA}">
      <text>
        <r>
          <rPr>
            <b/>
            <sz val="9"/>
            <color indexed="81"/>
            <rFont val="Tahoma"/>
            <family val="2"/>
          </rPr>
          <t>Karl Anderson:</t>
        </r>
        <r>
          <rPr>
            <sz val="9"/>
            <color indexed="81"/>
            <rFont val="Tahoma"/>
            <family val="2"/>
          </rPr>
          <t xml:space="preserve">
Daily Lobo Advertisements, Social Media Ads
</t>
        </r>
      </text>
    </comment>
    <comment ref="C73" authorId="0" shapeId="0" xr:uid="{433A5558-684F-4230-B78B-07E5419AB1E7}">
      <text>
        <r>
          <rPr>
            <b/>
            <sz val="9"/>
            <color indexed="81"/>
            <rFont val="Tahoma"/>
            <family val="2"/>
          </rPr>
          <t>Karl Anderson:</t>
        </r>
        <r>
          <rPr>
            <sz val="9"/>
            <color indexed="81"/>
            <rFont val="Tahoma"/>
            <family val="2"/>
          </rPr>
          <t xml:space="preserve">
Ballroom Rental, SUB Rental, etc. </t>
        </r>
      </text>
    </comment>
    <comment ref="C83" authorId="0" shapeId="0" xr:uid="{EA4BA76C-CCBA-4A2B-A32F-736C08A50D11}">
      <text>
        <r>
          <rPr>
            <b/>
            <sz val="9"/>
            <color indexed="81"/>
            <rFont val="Tahoma"/>
            <family val="2"/>
          </rPr>
          <t>Karl Anderson:</t>
        </r>
        <r>
          <rPr>
            <sz val="9"/>
            <color indexed="81"/>
            <rFont val="Tahoma"/>
            <family val="2"/>
          </rPr>
          <t xml:space="preserve">
Pens, Pencils, Notebooks, Staples, etc. not customized</t>
        </r>
      </text>
    </comment>
    <comment ref="C84" authorId="0" shapeId="0" xr:uid="{8DB3B134-F558-4132-95F4-B6369BD5FB5C}">
      <text>
        <r>
          <rPr>
            <b/>
            <sz val="9"/>
            <color indexed="81"/>
            <rFont val="Tahoma"/>
            <family val="2"/>
          </rPr>
          <t>Karl Anderson:</t>
        </r>
        <r>
          <rPr>
            <sz val="9"/>
            <color indexed="81"/>
            <rFont val="Tahoma"/>
            <family val="2"/>
          </rPr>
          <t xml:space="preserve">
Textbooks, Books, Scholarly Journals, etc.</t>
        </r>
      </text>
    </comment>
    <comment ref="C85" authorId="0" shapeId="0" xr:uid="{56A4EAE8-6F66-46D6-BA01-360EC0D462AA}">
      <text>
        <r>
          <rPr>
            <b/>
            <sz val="9"/>
            <color indexed="81"/>
            <rFont val="Tahoma"/>
            <family val="2"/>
          </rPr>
          <t>Karl Anderson:</t>
        </r>
        <r>
          <rPr>
            <sz val="9"/>
            <color indexed="81"/>
            <rFont val="Tahoma"/>
            <family val="2"/>
          </rPr>
          <t xml:space="preserve">
Peripherals; mouse, keyboard, USB drives, etc.</t>
        </r>
      </text>
    </comment>
    <comment ref="C86" authorId="0" shapeId="0" xr:uid="{EB4FB0A4-17AE-45B4-8E45-87409F75E505}">
      <text>
        <r>
          <rPr>
            <b/>
            <sz val="9"/>
            <color indexed="81"/>
            <rFont val="Tahoma"/>
            <family val="2"/>
          </rPr>
          <t>Karl Anderson:</t>
        </r>
        <r>
          <rPr>
            <sz val="9"/>
            <color indexed="81"/>
            <rFont val="Tahoma"/>
            <family val="2"/>
          </rPr>
          <t xml:space="preserve">
Copy Paper, Ink, Toner, Cartridges
</t>
        </r>
      </text>
    </comment>
    <comment ref="C159" authorId="0" shapeId="0" xr:uid="{7E17AD1F-6ECC-4135-9110-4DECA464FBB9}">
      <text>
        <r>
          <rPr>
            <b/>
            <sz val="9"/>
            <color indexed="81"/>
            <rFont val="Tahoma"/>
            <family val="2"/>
          </rPr>
          <t>Karl Anderson:</t>
        </r>
        <r>
          <rPr>
            <sz val="9"/>
            <color indexed="81"/>
            <rFont val="Tahoma"/>
            <family val="2"/>
          </rPr>
          <t xml:space="preserve">
Decorations, utensils, etc.</t>
        </r>
      </text>
    </comment>
    <comment ref="C184" authorId="0" shapeId="0" xr:uid="{095F7483-3CBF-452A-919A-735EE3660EAA}">
      <text>
        <r>
          <rPr>
            <b/>
            <sz val="9"/>
            <color indexed="81"/>
            <rFont val="Tahoma"/>
            <family val="2"/>
          </rPr>
          <t>Karl Anderson:</t>
        </r>
        <r>
          <rPr>
            <sz val="9"/>
            <color indexed="81"/>
            <rFont val="Tahoma"/>
            <family val="2"/>
          </rPr>
          <t xml:space="preserve">
Decorations, utensils, etc.</t>
        </r>
      </text>
    </comment>
    <comment ref="C209" authorId="0" shapeId="0" xr:uid="{4B415EC8-17D5-44AF-B500-30DA3EE73365}">
      <text>
        <r>
          <rPr>
            <b/>
            <sz val="9"/>
            <color indexed="81"/>
            <rFont val="Tahoma"/>
            <family val="2"/>
          </rPr>
          <t>Karl Anderson:</t>
        </r>
        <r>
          <rPr>
            <sz val="9"/>
            <color indexed="81"/>
            <rFont val="Tahoma"/>
            <family val="2"/>
          </rPr>
          <t xml:space="preserve">
Decorations, utensils, etc.</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<sst xmlns="http://schemas.openxmlformats.org/spreadsheetml/2006/main" count="258" uniqueCount="139">
  <si>
    <t>Category</t>
  </si>
  <si>
    <t>Conference / Registration Fees</t>
  </si>
  <si>
    <t>Flights</t>
  </si>
  <si>
    <t>Hotel</t>
  </si>
  <si>
    <t>Required?</t>
  </si>
  <si>
    <t>Attached?</t>
  </si>
  <si>
    <t>Total Requested Amount</t>
  </si>
  <si>
    <t>TOTAL</t>
  </si>
  <si>
    <t>Addition / (Reduction)</t>
  </si>
  <si>
    <t>Travel Dates</t>
  </si>
  <si>
    <t>Reason for cut / reduction</t>
  </si>
  <si>
    <t xml:space="preserve">Mileage </t>
  </si>
  <si>
    <t>Recommendation</t>
  </si>
  <si>
    <t>Quote</t>
  </si>
  <si>
    <t>Finance Committee Use Only</t>
  </si>
  <si>
    <t>FINANCE COMMITTEE NOTES:</t>
  </si>
  <si>
    <t>Name of Event</t>
  </si>
  <si>
    <t>Event Date</t>
  </si>
  <si>
    <t>Reason for Travel Request</t>
  </si>
  <si>
    <t>Food/Refreshments</t>
  </si>
  <si>
    <t>Rental Car</t>
  </si>
  <si>
    <t xml:space="preserve">Gas </t>
  </si>
  <si>
    <t>Other (please describe above)</t>
  </si>
  <si>
    <t>APPROPRIATIONS BILL FUNDING REQUEST</t>
  </si>
  <si>
    <t>ORGANIZATION CONTACT INFORMATION</t>
  </si>
  <si>
    <t xml:space="preserve">Date </t>
  </si>
  <si>
    <t>Campus Address</t>
  </si>
  <si>
    <t>Primary Contact Name</t>
  </si>
  <si>
    <t>Phone Number</t>
  </si>
  <si>
    <t xml:space="preserve">Email Address </t>
  </si>
  <si>
    <t>Secondary Contact Name</t>
  </si>
  <si>
    <t>Name of Organization</t>
  </si>
  <si>
    <t>Index Number (If New Org, write "NEW")</t>
  </si>
  <si>
    <t>Website or Facebook Page (paste link)</t>
  </si>
  <si>
    <t>Number of Active Members</t>
  </si>
  <si>
    <t xml:space="preserve">     </t>
  </si>
  <si>
    <t>Undergraduate</t>
  </si>
  <si>
    <t>Graduate</t>
  </si>
  <si>
    <t>Other</t>
  </si>
  <si>
    <t>2026 - 2027</t>
  </si>
  <si>
    <t>YES</t>
  </si>
  <si>
    <t>NO</t>
  </si>
  <si>
    <t>Our organization is chartered with SAC for the current Fiscal Year</t>
  </si>
  <si>
    <t>Our organization has received funding in the past and/or current academic year</t>
  </si>
  <si>
    <t>Student Organization Information Questionnaire</t>
  </si>
  <si>
    <t>PREVIOUS FUNDING INFORMATION</t>
  </si>
  <si>
    <t>If your student group received previous funding (Budget or Appropriation) from ASUNM, please provide information regarding (1) appropriation or budget {or both}, (2) the amount approved, (3) the semester applied, and (4) why additional funding is necessary:</t>
  </si>
  <si>
    <t>Sponsoring Senator (click here for more info)</t>
  </si>
  <si>
    <t>APPROPRIATION REQUEST</t>
  </si>
  <si>
    <t xml:space="preserve">Description of Request: </t>
  </si>
  <si>
    <t>Honorarium</t>
  </si>
  <si>
    <t>Professional Services</t>
  </si>
  <si>
    <t>Facility Rentals</t>
  </si>
  <si>
    <t>Promotional Items</t>
  </si>
  <si>
    <t>Computers</t>
  </si>
  <si>
    <t>Printer</t>
  </si>
  <si>
    <t>Printing supplies</t>
  </si>
  <si>
    <t>Office Supplies</t>
  </si>
  <si>
    <t>Other Supplies</t>
  </si>
  <si>
    <t>TRAVEL</t>
  </si>
  <si>
    <t>SERVICES</t>
  </si>
  <si>
    <t>EVENTS</t>
  </si>
  <si>
    <t>EQUIPMENT</t>
  </si>
  <si>
    <t>Other Equipment</t>
  </si>
  <si>
    <t>SUPPLIES</t>
  </si>
  <si>
    <t>MISCELLANEOUS</t>
  </si>
  <si>
    <t>Educational Supplies</t>
  </si>
  <si>
    <t>Computer Supplies</t>
  </si>
  <si>
    <t>Entrance Fees</t>
  </si>
  <si>
    <t>Rental Fees</t>
  </si>
  <si>
    <t>Advertisements</t>
  </si>
  <si>
    <t>Other Services</t>
  </si>
  <si>
    <t>Foundation Surcharge</t>
  </si>
  <si>
    <t>Total</t>
  </si>
  <si>
    <t>Subtotal</t>
  </si>
  <si>
    <t xml:space="preserve">Copying &amp; Printing </t>
  </si>
  <si>
    <t>Facility Repairs &amp; 
     Rentals</t>
  </si>
  <si>
    <t>Equipment Repairs &amp; 
     Rentals</t>
  </si>
  <si>
    <t>Total Amt Per Student</t>
  </si>
  <si>
    <t>TRAVEL REQUEST #1 - Breakdown</t>
  </si>
  <si>
    <t>Travel Breakdown Below (Click me)</t>
  </si>
  <si>
    <t>Name of Conference / Trip</t>
  </si>
  <si>
    <t>Return to Main Appropriation Request</t>
  </si>
  <si>
    <t>TRAVEL REQUEST #2 - Breakdown</t>
  </si>
  <si>
    <t>Food / Refreshments</t>
  </si>
  <si>
    <t>Supply Costs</t>
  </si>
  <si>
    <t>Other (describe above)</t>
  </si>
  <si>
    <t xml:space="preserve">Description of Request </t>
  </si>
  <si>
    <t>Est. # of Attendees</t>
  </si>
  <si>
    <t>Event Breakdown Below (click me)</t>
  </si>
  <si>
    <t>EVENT REQUEST #1 - Breakdown</t>
  </si>
  <si>
    <t>EVENT REQUEST #2 - Breakdown</t>
  </si>
  <si>
    <t>EVENT REQUEST #3 - Breakdown</t>
  </si>
  <si>
    <r>
      <t xml:space="preserve">Brief Description of Items 
</t>
    </r>
    <r>
      <rPr>
        <b/>
        <i/>
        <sz val="11"/>
        <color theme="1"/>
        <rFont val="Aptos Narrow"/>
        <family val="2"/>
        <scheme val="minor"/>
      </rPr>
      <t>*75 character limit*</t>
    </r>
  </si>
  <si>
    <r>
      <t xml:space="preserve">Brief Description of items 
</t>
    </r>
    <r>
      <rPr>
        <b/>
        <i/>
        <sz val="11"/>
        <color theme="1"/>
        <rFont val="Aptos Narrow"/>
        <family val="2"/>
        <scheme val="minor"/>
      </rPr>
      <t>*200 Character Limit*</t>
    </r>
  </si>
  <si>
    <t>See breakdown</t>
  </si>
  <si>
    <t># of Undergrads Going</t>
  </si>
  <si>
    <t>Abridged Summary of Finance Committee Standing Rules</t>
  </si>
  <si>
    <t>***  Failure to do so will result in a 80% reduction of request. $400 max  ***</t>
  </si>
  <si>
    <t xml:space="preserve">Type of Request </t>
  </si>
  <si>
    <t>Advertisement (Daily Lobo or Social media Ads)</t>
  </si>
  <si>
    <t>Professional Services (speaker, trainer, entertainer, etc.)</t>
  </si>
  <si>
    <t>Honorarium (cannot be paid to UNM employees or students)</t>
  </si>
  <si>
    <t>Travel (Total)</t>
  </si>
  <si>
    <t>Travel- Airfare (Quotes for 3 different airlines)</t>
  </si>
  <si>
    <t>Conference / Registration / Entry Fees</t>
  </si>
  <si>
    <t>Printing Supplies</t>
  </si>
  <si>
    <t>Desktop Computer</t>
  </si>
  <si>
    <t>Food / Refreshments (events)</t>
  </si>
  <si>
    <t>Food / Refreshments (organization meetings)</t>
  </si>
  <si>
    <t>Facility Rental</t>
  </si>
  <si>
    <t>Postage</t>
  </si>
  <si>
    <t>Individual or group membership dues</t>
  </si>
  <si>
    <t xml:space="preserve">$0 - NOT FUNDED </t>
  </si>
  <si>
    <t xml:space="preserve">Traveling or moblie technology </t>
  </si>
  <si>
    <t>*15 Passenger Van (Unallowable per UNM policy)</t>
  </si>
  <si>
    <t>New Student Organization</t>
  </si>
  <si>
    <t>Defined as an organization that has NOT received funding in the past two semesters.</t>
  </si>
  <si>
    <t xml:space="preserve">The full version of the standing rules can be found here: </t>
  </si>
  <si>
    <t>ASUNM funding prohibits groups from violating the anti-donation clause which states groups cannot use funding to spend, give away, or allow free use of university resources to benefit other organizations or individuals. This includes but is not limited to financial assets (cash), property (supplies, equipment, or furniture), provided services, and employee paid work time.</t>
  </si>
  <si>
    <t xml:space="preserve">Maximum Funding Available </t>
  </si>
  <si>
    <r>
      <t xml:space="preserve">Total of 2 trips per academic year, up to $5,500 per trip. 
</t>
    </r>
    <r>
      <rPr>
        <b/>
        <sz val="12"/>
        <rFont val="Aptos Narrow"/>
        <family val="2"/>
        <scheme val="minor"/>
      </rPr>
      <t>**Funds included in the $5,500 include: airfare, mileage. Conference fees, and per diem**</t>
    </r>
  </si>
  <si>
    <r>
      <t xml:space="preserve">Quotes </t>
    </r>
    <r>
      <rPr>
        <b/>
        <u/>
        <sz val="11"/>
        <rFont val="Aptos Narrow"/>
        <family val="2"/>
        <scheme val="minor"/>
      </rPr>
      <t xml:space="preserve">MUST </t>
    </r>
    <r>
      <rPr>
        <b/>
        <sz val="11"/>
        <rFont val="Aptos Narrow"/>
        <family val="2"/>
        <scheme val="minor"/>
      </rPr>
      <t xml:space="preserve">be provided for any single item exceeding $200.  Quotes </t>
    </r>
    <r>
      <rPr>
        <b/>
        <u/>
        <sz val="11"/>
        <rFont val="Aptos Narrow"/>
        <family val="2"/>
        <scheme val="minor"/>
      </rPr>
      <t>MUST</t>
    </r>
    <r>
      <rPr>
        <b/>
        <sz val="11"/>
        <rFont val="Aptos Narrow"/>
        <family val="2"/>
        <scheme val="minor"/>
      </rPr>
      <t xml:space="preserve"> be submitted with your request.  </t>
    </r>
  </si>
  <si>
    <r>
      <t xml:space="preserve">UNM </t>
    </r>
    <r>
      <rPr>
        <b/>
        <i/>
        <sz val="11"/>
        <rFont val="Aptos Narrow"/>
        <family val="2"/>
        <scheme val="minor"/>
      </rPr>
      <t>does</t>
    </r>
    <r>
      <rPr>
        <i/>
        <sz val="11"/>
        <rFont val="Aptos Narrow"/>
        <family val="2"/>
        <scheme val="minor"/>
      </rPr>
      <t xml:space="preserve"> allow 12 passenger vehicles</t>
    </r>
  </si>
  <si>
    <t>$2,000 (&lt;10) Active members &amp; $2,500 (≥10) Active members. MUST provide a list of group members names.</t>
  </si>
  <si>
    <r>
      <rPr>
        <sz val="12"/>
        <rFont val="Aptos Narrow"/>
        <family val="2"/>
        <scheme val="minor"/>
      </rPr>
      <t>All items funded by the Finance Committee including, but not limited to, printers and computers, must be stored on campus,</t>
    </r>
    <r>
      <rPr>
        <b/>
        <sz val="12"/>
        <rFont val="Aptos Narrow"/>
        <family val="2"/>
        <scheme val="minor"/>
      </rPr>
      <t xml:space="preserve"> excluding</t>
    </r>
    <r>
      <rPr>
        <sz val="12"/>
        <rFont val="Aptos Narrow"/>
        <family val="2"/>
        <scheme val="minor"/>
      </rPr>
      <t xml:space="preserve"> individual residential hall rooms. </t>
    </r>
  </si>
  <si>
    <t>https://asunm.unm.edu/government/governing-documents.html</t>
  </si>
  <si>
    <t>Meals</t>
  </si>
  <si>
    <t>Note: Hover over cells with a red mark in upper right to review example items. Travel and Events are auto-calculated based on the breakouts. Please round all requests to the next whole dollar.</t>
  </si>
  <si>
    <t>$250/event, up to $750 OR $800 for a single event</t>
  </si>
  <si>
    <r>
      <t xml:space="preserve">.67 cents per mile, </t>
    </r>
    <r>
      <rPr>
        <b/>
        <sz val="11"/>
        <rFont val="Aptos Narrow"/>
        <family val="2"/>
        <scheme val="minor"/>
      </rPr>
      <t>up to</t>
    </r>
    <r>
      <rPr>
        <sz val="11"/>
        <rFont val="Aptos Narrow"/>
        <family val="2"/>
        <scheme val="minor"/>
      </rPr>
      <t xml:space="preserve"> two (2) vehicles @65%</t>
    </r>
  </si>
  <si>
    <r>
      <t xml:space="preserve">65% economy, </t>
    </r>
    <r>
      <rPr>
        <b/>
        <sz val="11"/>
        <rFont val="Aptos Narrow"/>
        <family val="2"/>
        <scheme val="minor"/>
      </rPr>
      <t>up to</t>
    </r>
    <r>
      <rPr>
        <sz val="11"/>
        <rFont val="Aptos Narrow"/>
        <family val="2"/>
        <scheme val="minor"/>
      </rPr>
      <t xml:space="preserve"> 6 members.</t>
    </r>
  </si>
  <si>
    <r>
      <rPr>
        <b/>
        <sz val="11"/>
        <rFont val="Aptos Narrow"/>
        <family val="2"/>
        <scheme val="minor"/>
      </rPr>
      <t>Up</t>
    </r>
    <r>
      <rPr>
        <sz val="11"/>
        <rFont val="Aptos Narrow"/>
        <family val="2"/>
        <scheme val="minor"/>
      </rPr>
      <t xml:space="preserve"> </t>
    </r>
    <r>
      <rPr>
        <b/>
        <sz val="11"/>
        <rFont val="Aptos Narrow"/>
        <family val="2"/>
        <scheme val="minor"/>
      </rPr>
      <t>to</t>
    </r>
    <r>
      <rPr>
        <sz val="11"/>
        <rFont val="Aptos Narrow"/>
        <family val="2"/>
        <scheme val="minor"/>
      </rPr>
      <t xml:space="preserve"> 65% of requested amount, Max </t>
    </r>
    <r>
      <rPr>
        <b/>
        <sz val="11"/>
        <rFont val="Aptos Narrow"/>
        <family val="2"/>
        <scheme val="minor"/>
      </rPr>
      <t>(2) per academic year</t>
    </r>
  </si>
  <si>
    <t>Travel - Lodging &amp; Meals</t>
  </si>
  <si>
    <r>
      <rPr>
        <b/>
        <sz val="11"/>
        <rFont val="Aptos Narrow"/>
        <family val="2"/>
        <scheme val="minor"/>
      </rPr>
      <t>&lt;10</t>
    </r>
    <r>
      <rPr>
        <sz val="11"/>
        <rFont val="Aptos Narrow"/>
        <family val="2"/>
        <scheme val="minor"/>
      </rPr>
      <t xml:space="preserve"> members $250, </t>
    </r>
    <r>
      <rPr>
        <b/>
        <sz val="11"/>
        <rFont val="Aptos Narrow"/>
        <family val="2"/>
        <scheme val="minor"/>
      </rPr>
      <t>up to</t>
    </r>
    <r>
      <rPr>
        <sz val="11"/>
        <rFont val="Aptos Narrow"/>
        <family val="2"/>
        <scheme val="minor"/>
      </rPr>
      <t xml:space="preserve"> six (6) consecutive days $1,500 max.
 ≥</t>
    </r>
    <r>
      <rPr>
        <b/>
        <sz val="11"/>
        <rFont val="Aptos Narrow"/>
        <family val="2"/>
        <scheme val="minor"/>
      </rPr>
      <t>10</t>
    </r>
    <r>
      <rPr>
        <sz val="11"/>
        <rFont val="Aptos Narrow"/>
        <family val="2"/>
        <scheme val="minor"/>
      </rPr>
      <t xml:space="preserve"> Members $350 per day</t>
    </r>
    <r>
      <rPr>
        <b/>
        <sz val="11"/>
        <rFont val="Aptos Narrow"/>
        <family val="2"/>
        <scheme val="minor"/>
      </rPr>
      <t xml:space="preserve"> up to</t>
    </r>
    <r>
      <rPr>
        <sz val="11"/>
        <rFont val="Aptos Narrow"/>
        <family val="2"/>
        <scheme val="minor"/>
      </rPr>
      <t xml:space="preserve"> six (6) consecutive days $2,100 max</t>
    </r>
  </si>
  <si>
    <t>Travel- Gas &amp; Mileage</t>
  </si>
  <si>
    <r>
      <t xml:space="preserve">65% </t>
    </r>
    <r>
      <rPr>
        <b/>
        <sz val="11"/>
        <rFont val="Aptos Narrow"/>
        <family val="2"/>
        <scheme val="minor"/>
      </rPr>
      <t>up to</t>
    </r>
    <r>
      <rPr>
        <sz val="11"/>
        <rFont val="Aptos Narrow"/>
        <family val="2"/>
        <scheme val="minor"/>
      </rPr>
      <t xml:space="preserve"> $2000 (per event)</t>
    </r>
  </si>
  <si>
    <t>65% of quote, up to $500; limit 2 rentals per year</t>
  </si>
  <si>
    <t>Last updated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</si>
</sst>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3" formatCode="_(* #,##0.00_);_(* \(#,##0.00\);_(* &quot;-&quot;??_);_(@_)"/>
    <numFmt numFmtId="164" formatCode="[&lt;=9999999]###\-####;\(###\)\ ###\-####"/>
    <numFmt numFmtId="165" formatCode="&quot;$&quot;#,##0"/>
  </numFmts>
  <fonts count="29"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name val="Aptos Narrow"/>
      <family val="2"/>
      <scheme val="minor"/>
    </font>
    <font>
      <sz val="11"/>
      <color rgb="FFFF0000"/>
      <name val="Aptos Narrow"/>
      <family val="2"/>
      <scheme val="minor"/>
    </font>
    <font>
      <b/>
      <sz val="24"/>
      <color theme="1"/>
      <name val="Aptos Narrow"/>
      <family val="2"/>
      <scheme val="minor"/>
    </font>
    <font>
      <u/>
      <sz val="11"/>
      <color theme="10"/>
      <name val="Aptos Narrow"/>
      <family val="2"/>
      <scheme val="minor"/>
    </font>
    <font>
      <b/>
      <sz val="11"/>
      <color rgb="FFFF0000"/>
      <name val="Aptos Narrow"/>
      <family val="2"/>
      <scheme val="minor"/>
    </font>
    <font>
      <b/>
      <sz val="11"/>
      <name val="Aptos Narrow"/>
      <family val="2"/>
      <scheme val="minor"/>
    </font>
    <font>
      <sz val="10"/>
      <color rgb="FFFF0000"/>
      <name val="Aptos Narrow"/>
      <family val="2"/>
      <scheme val="minor"/>
    </font>
    <font>
      <sz val="9"/>
      <color indexed="81"/>
      <name val="Tahoma"/>
      <family val="2"/>
    </font>
    <font>
      <b/>
      <sz val="9"/>
      <color indexed="81"/>
      <name val="Tahoma"/>
      <family val="2"/>
    </font>
    <font>
      <i/>
      <sz val="11"/>
      <color theme="1"/>
      <name val="Aptos Narrow"/>
      <family val="2"/>
      <scheme val="minor"/>
    </font>
    <font>
      <b/>
      <i/>
      <sz val="11"/>
      <color theme="1"/>
      <name val="Aptos Narrow"/>
      <family val="2"/>
      <scheme val="minor"/>
    </font>
    <font>
      <sz val="12"/>
      <color theme="1"/>
      <name val="Aptos Narrow"/>
      <family val="2"/>
      <scheme val="minor"/>
    </font>
    <font>
      <sz val="11"/>
      <color rgb="FF0000FF"/>
      <name val="Aptos Narrow"/>
      <family val="2"/>
      <scheme val="minor"/>
    </font>
    <font>
      <b/>
      <sz val="14"/>
      <name val="Aptos Narrow"/>
      <family val="2"/>
      <scheme val="minor"/>
    </font>
    <font>
      <b/>
      <i/>
      <sz val="12"/>
      <name val="Aptos Narrow"/>
      <family val="2"/>
      <scheme val="minor"/>
    </font>
    <font>
      <sz val="16"/>
      <name val="Aptos Narrow"/>
      <family val="2"/>
      <scheme val="minor"/>
    </font>
    <font>
      <u/>
      <sz val="16"/>
      <name val="Aptos Narrow"/>
      <family val="2"/>
      <scheme val="minor"/>
    </font>
    <font>
      <u/>
      <sz val="11"/>
      <name val="Aptos Narrow"/>
      <family val="2"/>
      <scheme val="minor"/>
    </font>
    <font>
      <b/>
      <u/>
      <sz val="11"/>
      <name val="Aptos Narrow"/>
      <family val="2"/>
      <scheme val="minor"/>
    </font>
    <font>
      <b/>
      <sz val="12"/>
      <name val="Aptos Narrow"/>
      <family val="2"/>
      <scheme val="minor"/>
    </font>
    <font>
      <sz val="12"/>
      <name val="Aptos Narrow"/>
      <family val="2"/>
      <scheme val="minor"/>
    </font>
    <font>
      <i/>
      <sz val="11"/>
      <name val="Aptos Narrow"/>
      <family val="2"/>
      <scheme val="minor"/>
    </font>
    <font>
      <b/>
      <i/>
      <sz val="11"/>
      <name val="Aptos Narrow"/>
      <family val="2"/>
      <scheme val="minor"/>
    </font>
    <font>
      <sz val="9"/>
      <color indexed="81"/>
      <name val="Tahoma"/>
      <charset val="1"/>
    </font>
    <font>
      <b/>
      <sz val="9"/>
      <color indexed="81"/>
      <name val="Tahoma"/>
      <charset val="1"/>
    </font>
  </fonts>
  <fills count="8">
    <fill>
      <patternFill patternType="none"/>
    </fill>
    <fill>
      <patternFill patternType="gray125"/>
    </fill>
    <fill>
      <patternFill patternType="solid">
        <fgColor theme="2"/>
        <bgColor indexed="64"/>
      </patternFill>
    </fill>
    <fill>
      <patternFill patternType="solid">
        <fgColor theme="3" tint="0.89999084444715716"/>
        <bgColor indexed="64"/>
      </patternFill>
    </fill>
    <fill>
      <patternFill patternType="solid">
        <fgColor theme="1"/>
        <bgColor indexed="64"/>
      </patternFill>
    </fill>
    <fill>
      <patternFill patternType="solid">
        <fgColor theme="2" tint="-0.249977111117893"/>
        <bgColor indexed="64"/>
      </patternFill>
    </fill>
    <fill>
      <patternFill patternType="solid">
        <fgColor theme="3" tint="0.749992370372631"/>
        <bgColor indexed="64"/>
      </patternFill>
    </fill>
    <fill>
      <patternFill patternType="solid">
        <fgColor theme="4" tint="0.59999389629810485"/>
        <bgColor indexed="64"/>
      </patternFill>
    </fill>
  </fills>
  <borders count="31">
    <border>
      <left/>
      <right/>
      <top/>
      <bottom/>
      <diagonal/>
    </border>
    <border>
      <left/>
      <right/>
      <top/>
      <bottom style="double">
        <color indexed="64"/>
      </bottom>
      <diagonal/>
    </border>
    <border>
      <left/>
      <right/>
      <top/>
      <bottom style="thin">
        <color indexed="64"/>
      </bottom>
      <diagonal/>
    </border>
    <border>
      <left/>
      <right/>
      <top style="thin">
        <color indexed="64"/>
      </top>
      <bottom style="double">
        <color indexed="64"/>
      </bottom>
      <diagonal/>
    </border>
    <border>
      <left/>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0" fontId="7" fillId="0" borderId="0" applyNumberFormat="0" applyFill="0" applyBorder="0" applyAlignment="0" applyProtection="0"/>
  </cellStyleXfs>
  <cellXfs count="261">
    <xf numFmtId="0" fontId="0" fillId="0" borderId="0" xfId="0"/>
    <xf numFmtId="0" fontId="0" fillId="2" borderId="2" xfId="0" applyFill="1" applyBorder="1" applyAlignment="1" applyProtection="1">
      <alignment horizontal="center"/>
      <protection locked="0"/>
    </xf>
    <xf numFmtId="0" fontId="0" fillId="2" borderId="2" xfId="0" applyFill="1" applyBorder="1" applyProtection="1">
      <protection locked="0"/>
    </xf>
    <xf numFmtId="0" fontId="0" fillId="2" borderId="17" xfId="0" applyFill="1" applyBorder="1" applyProtection="1">
      <protection locked="0"/>
      <extLst>
        <ext xmlns:xfpb="http://schemas.microsoft.com/office/spreadsheetml/2022/featurepropertybag" uri="{C7286773-470A-42A8-94C5-96B5CB345126}">
          <xfpb:xfComplement i="0"/>
        </ext>
      </extLst>
    </xf>
    <xf numFmtId="0" fontId="0" fillId="2" borderId="23" xfId="0" applyFill="1" applyBorder="1" applyProtection="1">
      <protection locked="0"/>
      <extLst>
        <ext xmlns:xfpb="http://schemas.microsoft.com/office/spreadsheetml/2022/featurepropertybag" uri="{C7286773-470A-42A8-94C5-96B5CB345126}">
          <xfpb:xfComplement i="0"/>
        </ext>
      </extLst>
    </xf>
    <xf numFmtId="43" fontId="0" fillId="2" borderId="18" xfId="1" applyFont="1" applyFill="1" applyBorder="1" applyProtection="1">
      <protection locked="0"/>
    </xf>
    <xf numFmtId="0" fontId="0" fillId="2" borderId="18" xfId="0" applyFill="1" applyBorder="1" applyProtection="1">
      <protection locked="0"/>
      <extLst>
        <ext xmlns:xfpb="http://schemas.microsoft.com/office/spreadsheetml/2022/featurepropertybag" uri="{C7286773-470A-42A8-94C5-96B5CB345126}">
          <xfpb:xfComplement i="0"/>
        </ext>
      </extLst>
    </xf>
    <xf numFmtId="43" fontId="4" fillId="3" borderId="20" xfId="1" applyFont="1" applyFill="1" applyBorder="1" applyProtection="1">
      <protection locked="0"/>
    </xf>
    <xf numFmtId="43" fontId="4" fillId="3" borderId="29" xfId="1" applyFont="1" applyFill="1" applyBorder="1" applyProtection="1">
      <protection locked="0"/>
    </xf>
    <xf numFmtId="43" fontId="0" fillId="2" borderId="28" xfId="1" applyFont="1" applyFill="1" applyBorder="1" applyProtection="1">
      <protection locked="0"/>
    </xf>
    <xf numFmtId="0" fontId="0" fillId="2" borderId="28" xfId="0" applyFill="1" applyBorder="1" applyProtection="1">
      <protection locked="0"/>
      <extLst>
        <ext xmlns:xfpb="http://schemas.microsoft.com/office/spreadsheetml/2022/featurepropertybag" uri="{C7286773-470A-42A8-94C5-96B5CB345126}">
          <xfpb:xfComplement i="0"/>
        </ext>
      </extLst>
    </xf>
    <xf numFmtId="0" fontId="0" fillId="2" borderId="16" xfId="0" applyFill="1" applyBorder="1" applyAlignment="1" applyProtection="1">
      <alignment horizontal="center" vertical="top" wrapText="1"/>
      <protection locked="0"/>
    </xf>
    <xf numFmtId="0" fontId="6" fillId="0" borderId="0" xfId="0" applyFont="1" applyAlignment="1">
      <alignment vertical="center" wrapText="1"/>
    </xf>
    <xf numFmtId="0" fontId="7" fillId="0" borderId="0" xfId="2" applyProtection="1"/>
    <xf numFmtId="0" fontId="0" fillId="0" borderId="4" xfId="0" applyBorder="1"/>
    <xf numFmtId="0" fontId="2" fillId="0" borderId="0" xfId="0" applyFont="1" applyAlignment="1">
      <alignment vertical="center"/>
    </xf>
    <xf numFmtId="0" fontId="0" fillId="0" borderId="14" xfId="0" applyBorder="1"/>
    <xf numFmtId="0" fontId="3" fillId="0" borderId="0" xfId="0" applyFont="1" applyAlignment="1">
      <alignment horizontal="left" indent="2"/>
    </xf>
    <xf numFmtId="0" fontId="3" fillId="0" borderId="0" xfId="0" applyFont="1"/>
    <xf numFmtId="0" fontId="3" fillId="0" borderId="0" xfId="0" applyFont="1" applyAlignment="1">
      <alignment horizontal="left" indent="1"/>
    </xf>
    <xf numFmtId="0" fontId="0" fillId="0" borderId="15" xfId="0" applyBorder="1"/>
    <xf numFmtId="0" fontId="0" fillId="0" borderId="11" xfId="0" applyBorder="1"/>
    <xf numFmtId="0" fontId="0" fillId="0" borderId="12" xfId="0" applyBorder="1"/>
    <xf numFmtId="0" fontId="0" fillId="0" borderId="13" xfId="0" applyBorder="1"/>
    <xf numFmtId="0" fontId="0" fillId="5" borderId="21" xfId="0" applyFill="1" applyBorder="1"/>
    <xf numFmtId="0" fontId="0" fillId="5" borderId="19" xfId="0" applyFill="1" applyBorder="1"/>
    <xf numFmtId="0" fontId="2" fillId="5" borderId="19" xfId="0" applyFont="1" applyFill="1" applyBorder="1" applyAlignment="1">
      <alignment horizontal="center" vertical="center"/>
    </xf>
    <xf numFmtId="0" fontId="9" fillId="5" borderId="16" xfId="0" applyFont="1" applyFill="1" applyBorder="1" applyAlignment="1">
      <alignment horizontal="center" vertical="center"/>
    </xf>
    <xf numFmtId="0" fontId="2" fillId="5" borderId="22" xfId="0" applyFont="1" applyFill="1" applyBorder="1" applyAlignment="1">
      <alignment horizontal="center" vertical="center"/>
    </xf>
    <xf numFmtId="0" fontId="4" fillId="0" borderId="14" xfId="0" applyFont="1" applyBorder="1" applyAlignment="1">
      <alignment vertical="top"/>
    </xf>
    <xf numFmtId="0" fontId="5" fillId="0" borderId="0" xfId="0" applyFont="1"/>
    <xf numFmtId="0" fontId="10" fillId="0" borderId="0" xfId="0" applyFont="1" applyAlignment="1">
      <alignment horizontal="left"/>
    </xf>
    <xf numFmtId="0" fontId="8" fillId="0" borderId="0" xfId="0" applyFont="1" applyAlignment="1">
      <alignment horizontal="left" indent="1"/>
    </xf>
    <xf numFmtId="0" fontId="5" fillId="0" borderId="0" xfId="0" applyFont="1" applyAlignment="1">
      <alignment horizontal="center"/>
    </xf>
    <xf numFmtId="0" fontId="5" fillId="0" borderId="15" xfId="0" applyFont="1" applyBorder="1"/>
    <xf numFmtId="0" fontId="10" fillId="0" borderId="12" xfId="0" applyFont="1" applyBorder="1" applyAlignment="1">
      <alignment horizontal="left"/>
    </xf>
    <xf numFmtId="0" fontId="3" fillId="0" borderId="0" xfId="0" applyFont="1" applyAlignment="1">
      <alignment horizontal="right" vertical="top" wrapText="1"/>
    </xf>
    <xf numFmtId="0" fontId="4" fillId="0" borderId="0" xfId="0" applyFont="1" applyAlignment="1">
      <alignment horizontal="center"/>
    </xf>
    <xf numFmtId="0" fontId="13" fillId="0" borderId="0" xfId="0" applyFont="1"/>
    <xf numFmtId="0" fontId="0" fillId="5" borderId="0" xfId="0" applyFill="1"/>
    <xf numFmtId="0" fontId="0" fillId="5" borderId="2" xfId="0" applyFill="1" applyBorder="1"/>
    <xf numFmtId="0" fontId="3" fillId="5" borderId="28" xfId="0" applyFont="1" applyFill="1" applyBorder="1" applyAlignment="1">
      <alignment horizontal="center" wrapText="1"/>
    </xf>
    <xf numFmtId="0" fontId="3" fillId="0" borderId="0" xfId="0" applyFont="1" applyAlignment="1">
      <alignment horizontal="center" wrapText="1"/>
    </xf>
    <xf numFmtId="0" fontId="3" fillId="0" borderId="0" xfId="0" applyFont="1" applyAlignment="1">
      <alignment horizontal="center"/>
    </xf>
    <xf numFmtId="0" fontId="0" fillId="0" borderId="20" xfId="0" applyBorder="1" applyAlignment="1">
      <alignment vertical="center"/>
    </xf>
    <xf numFmtId="43" fontId="0" fillId="0" borderId="18" xfId="1" applyFont="1" applyFill="1" applyBorder="1" applyProtection="1"/>
    <xf numFmtId="0" fontId="0" fillId="0" borderId="20" xfId="0" applyBorder="1" applyAlignment="1">
      <alignment horizontal="center"/>
    </xf>
    <xf numFmtId="43" fontId="4" fillId="0" borderId="20" xfId="1" applyFont="1" applyFill="1" applyBorder="1" applyProtection="1"/>
    <xf numFmtId="43" fontId="0" fillId="0" borderId="16" xfId="1" applyFont="1" applyFill="1" applyBorder="1" applyProtection="1"/>
    <xf numFmtId="0" fontId="0" fillId="0" borderId="29" xfId="0" applyBorder="1" applyAlignment="1">
      <alignment vertical="center"/>
    </xf>
    <xf numFmtId="43" fontId="0" fillId="0" borderId="28" xfId="1" applyFont="1" applyFill="1" applyBorder="1" applyProtection="1"/>
    <xf numFmtId="0" fontId="0" fillId="0" borderId="29" xfId="0" applyBorder="1" applyAlignment="1">
      <alignment horizontal="center"/>
    </xf>
    <xf numFmtId="43" fontId="4" fillId="0" borderId="29" xfId="1" applyFont="1" applyFill="1" applyBorder="1" applyProtection="1"/>
    <xf numFmtId="43" fontId="0" fillId="0" borderId="17" xfId="1" applyFont="1" applyFill="1" applyBorder="1" applyProtection="1"/>
    <xf numFmtId="0" fontId="0" fillId="0" borderId="0" xfId="0" applyAlignment="1">
      <alignment vertical="center"/>
    </xf>
    <xf numFmtId="43" fontId="7" fillId="0" borderId="0" xfId="2" applyNumberFormat="1" applyFill="1" applyBorder="1" applyAlignment="1" applyProtection="1">
      <alignment horizontal="left" vertical="center"/>
    </xf>
    <xf numFmtId="43" fontId="0" fillId="0" borderId="0" xfId="1" applyFont="1" applyFill="1" applyBorder="1" applyProtection="1"/>
    <xf numFmtId="0" fontId="0" fillId="0" borderId="0" xfId="0" applyAlignment="1">
      <alignment horizontal="center"/>
    </xf>
    <xf numFmtId="43" fontId="4" fillId="0" borderId="0" xfId="1" applyFont="1" applyFill="1" applyBorder="1" applyProtection="1"/>
    <xf numFmtId="0" fontId="0" fillId="0" borderId="0" xfId="0" applyAlignment="1">
      <alignment horizontal="left" vertical="top" wrapText="1"/>
    </xf>
    <xf numFmtId="43" fontId="0" fillId="0" borderId="0" xfId="1" applyFont="1" applyFill="1" applyBorder="1" applyAlignment="1" applyProtection="1">
      <alignment horizontal="left" vertical="center"/>
    </xf>
    <xf numFmtId="0" fontId="0" fillId="0" borderId="2" xfId="0" applyBorder="1"/>
    <xf numFmtId="43" fontId="0" fillId="0" borderId="0" xfId="1" applyFont="1" applyFill="1" applyBorder="1" applyAlignment="1" applyProtection="1"/>
    <xf numFmtId="0" fontId="0" fillId="0" borderId="20" xfId="0" applyBorder="1" applyAlignment="1">
      <alignment wrapText="1"/>
    </xf>
    <xf numFmtId="43" fontId="0" fillId="0" borderId="16" xfId="1" applyFont="1" applyBorder="1" applyProtection="1"/>
    <xf numFmtId="43" fontId="0" fillId="0" borderId="17" xfId="1" applyFont="1" applyBorder="1" applyProtection="1"/>
    <xf numFmtId="0" fontId="0" fillId="0" borderId="29" xfId="0" applyBorder="1" applyAlignment="1">
      <alignment wrapText="1"/>
    </xf>
    <xf numFmtId="0" fontId="0" fillId="0" borderId="0" xfId="0" applyAlignment="1">
      <alignment wrapText="1"/>
    </xf>
    <xf numFmtId="0" fontId="3" fillId="0" borderId="0" xfId="0" applyFont="1" applyAlignment="1">
      <alignment horizontal="right"/>
    </xf>
    <xf numFmtId="43" fontId="0" fillId="0" borderId="0" xfId="1" applyFont="1" applyBorder="1" applyAlignment="1" applyProtection="1">
      <alignment horizontal="center"/>
    </xf>
    <xf numFmtId="0" fontId="0" fillId="0" borderId="0" xfId="0" applyAlignment="1">
      <alignment vertical="top" wrapText="1"/>
    </xf>
    <xf numFmtId="43" fontId="0" fillId="0" borderId="2" xfId="0" applyNumberFormat="1" applyBorder="1"/>
    <xf numFmtId="43" fontId="0" fillId="0" borderId="3" xfId="0" applyNumberFormat="1" applyBorder="1"/>
    <xf numFmtId="0" fontId="0" fillId="0" borderId="0" xfId="0" applyAlignment="1">
      <alignment horizontal="center" vertical="top" wrapText="1"/>
    </xf>
    <xf numFmtId="0" fontId="3" fillId="0" borderId="0" xfId="0" applyFont="1" applyAlignment="1">
      <alignment horizontal="right" vertical="center" wrapText="1"/>
    </xf>
    <xf numFmtId="0" fontId="3" fillId="0" borderId="0" xfId="0" applyFont="1" applyAlignment="1">
      <alignment horizontal="right" wrapText="1"/>
    </xf>
    <xf numFmtId="0" fontId="0" fillId="0" borderId="19" xfId="0" applyBorder="1"/>
    <xf numFmtId="43" fontId="0" fillId="0" borderId="2" xfId="1" applyFont="1" applyBorder="1" applyProtection="1"/>
    <xf numFmtId="43" fontId="0" fillId="0" borderId="1" xfId="1" applyFont="1" applyBorder="1" applyAlignment="1" applyProtection="1">
      <alignment horizontal="center"/>
    </xf>
    <xf numFmtId="43" fontId="0" fillId="0" borderId="1" xfId="1" applyFont="1" applyFill="1" applyBorder="1" applyAlignment="1" applyProtection="1">
      <alignment horizontal="center"/>
    </xf>
    <xf numFmtId="0" fontId="0" fillId="0" borderId="0" xfId="0" applyAlignment="1">
      <alignment horizontal="right"/>
    </xf>
    <xf numFmtId="43" fontId="0" fillId="0" borderId="0" xfId="0" applyNumberFormat="1"/>
    <xf numFmtId="0" fontId="7" fillId="0" borderId="0" xfId="2" applyFill="1" applyAlignment="1" applyProtection="1"/>
    <xf numFmtId="43" fontId="0" fillId="0" borderId="3" xfId="1" applyFont="1" applyBorder="1" applyAlignment="1" applyProtection="1">
      <alignment horizontal="center"/>
    </xf>
    <xf numFmtId="43" fontId="0" fillId="0" borderId="3" xfId="1" applyFont="1" applyFill="1" applyBorder="1" applyAlignment="1" applyProtection="1">
      <alignment horizontal="center"/>
    </xf>
    <xf numFmtId="43" fontId="0" fillId="0" borderId="0" xfId="1" applyFont="1" applyBorder="1" applyProtection="1"/>
    <xf numFmtId="43" fontId="0" fillId="0" borderId="3" xfId="1" applyFont="1" applyBorder="1" applyProtection="1"/>
    <xf numFmtId="0" fontId="3" fillId="5" borderId="29" xfId="0" applyFont="1" applyFill="1" applyBorder="1" applyAlignment="1">
      <alignment horizontal="center" wrapText="1"/>
    </xf>
    <xf numFmtId="0" fontId="3" fillId="6" borderId="20" xfId="0" applyFont="1" applyFill="1" applyBorder="1" applyAlignment="1">
      <alignment horizontal="center" wrapText="1"/>
    </xf>
    <xf numFmtId="0" fontId="3" fillId="6" borderId="16" xfId="0" applyFont="1" applyFill="1" applyBorder="1" applyAlignment="1">
      <alignment horizontal="center" wrapText="1"/>
    </xf>
    <xf numFmtId="0" fontId="3" fillId="5" borderId="20" xfId="0" applyFont="1" applyFill="1" applyBorder="1" applyAlignment="1">
      <alignment horizontal="center" wrapText="1"/>
    </xf>
    <xf numFmtId="0" fontId="3" fillId="5" borderId="18" xfId="0" applyFont="1" applyFill="1" applyBorder="1" applyAlignment="1">
      <alignment horizontal="center" wrapText="1"/>
    </xf>
    <xf numFmtId="0" fontId="3" fillId="5" borderId="29" xfId="0" applyFont="1" applyFill="1" applyBorder="1" applyAlignment="1">
      <alignment horizontal="left" wrapText="1"/>
    </xf>
    <xf numFmtId="0" fontId="0" fillId="0" borderId="29" xfId="0" applyBorder="1" applyAlignment="1">
      <alignment horizontal="right"/>
    </xf>
    <xf numFmtId="0" fontId="0" fillId="0" borderId="20" xfId="0" applyBorder="1" applyAlignment="1">
      <alignment horizontal="right"/>
    </xf>
    <xf numFmtId="0" fontId="3" fillId="6" borderId="29" xfId="0" applyFont="1" applyFill="1" applyBorder="1" applyAlignment="1">
      <alignment horizontal="center" wrapText="1"/>
    </xf>
    <xf numFmtId="0" fontId="3" fillId="6" borderId="17" xfId="0" applyFont="1" applyFill="1" applyBorder="1" applyAlignment="1">
      <alignment horizontal="center" wrapText="1"/>
    </xf>
    <xf numFmtId="0" fontId="3" fillId="5" borderId="19" xfId="0" applyFont="1" applyFill="1" applyBorder="1" applyAlignment="1">
      <alignment horizontal="center" wrapText="1"/>
    </xf>
    <xf numFmtId="0" fontId="0" fillId="0" borderId="17" xfId="0" applyBorder="1" applyAlignment="1">
      <alignment horizontal="left" vertical="top" wrapText="1"/>
    </xf>
    <xf numFmtId="6" fontId="15" fillId="0" borderId="16" xfId="0" applyNumberFormat="1" applyFont="1" applyBorder="1" applyAlignment="1">
      <alignment horizontal="center" vertical="center"/>
    </xf>
    <xf numFmtId="6" fontId="15" fillId="0" borderId="0" xfId="0" applyNumberFormat="1" applyFont="1" applyAlignment="1">
      <alignment horizontal="center" vertical="center"/>
    </xf>
    <xf numFmtId="0" fontId="4" fillId="0" borderId="0" xfId="0" applyFont="1"/>
    <xf numFmtId="0" fontId="18" fillId="0" borderId="0" xfId="0" applyFont="1" applyAlignment="1">
      <alignment horizontal="left" indent="1"/>
    </xf>
    <xf numFmtId="0" fontId="4" fillId="0" borderId="0" xfId="0" applyFont="1" applyAlignment="1">
      <alignment wrapText="1"/>
    </xf>
    <xf numFmtId="0" fontId="21" fillId="0" borderId="0" xfId="2" applyFont="1" applyFill="1"/>
    <xf numFmtId="0" fontId="22" fillId="0" borderId="17" xfId="0" applyFont="1" applyBorder="1" applyAlignment="1">
      <alignment horizontal="left" vertical="center" wrapText="1" indent="1"/>
    </xf>
    <xf numFmtId="165" fontId="4" fillId="0" borderId="16" xfId="0" applyNumberFormat="1" applyFont="1" applyBorder="1" applyAlignment="1">
      <alignment horizontal="center"/>
    </xf>
    <xf numFmtId="6" fontId="24" fillId="0" borderId="16" xfId="0" applyNumberFormat="1" applyFont="1" applyBorder="1" applyAlignment="1">
      <alignment horizontal="center" vertical="center"/>
    </xf>
    <xf numFmtId="0" fontId="24" fillId="0" borderId="16" xfId="0" applyFont="1" applyBorder="1" applyAlignment="1">
      <alignment horizontal="left" vertical="center" indent="1"/>
    </xf>
    <xf numFmtId="0" fontId="4" fillId="0" borderId="16" xfId="0" applyFont="1" applyBorder="1" applyAlignment="1">
      <alignment horizontal="left" indent="1"/>
    </xf>
    <xf numFmtId="0" fontId="4" fillId="0" borderId="16" xfId="0" applyFont="1" applyBorder="1" applyAlignment="1">
      <alignment horizontal="center"/>
    </xf>
    <xf numFmtId="6" fontId="24" fillId="0" borderId="16" xfId="0" applyNumberFormat="1" applyFont="1" applyBorder="1" applyAlignment="1">
      <alignment horizontal="center" vertical="center" wrapText="1"/>
    </xf>
    <xf numFmtId="165" fontId="4" fillId="0" borderId="16" xfId="0" applyNumberFormat="1" applyFont="1" applyBorder="1" applyAlignment="1">
      <alignment horizontal="center" wrapText="1"/>
    </xf>
    <xf numFmtId="0" fontId="23" fillId="5" borderId="16" xfId="0" applyFont="1" applyFill="1" applyBorder="1" applyAlignment="1">
      <alignment horizontal="center" vertical="center"/>
    </xf>
    <xf numFmtId="0" fontId="13" fillId="0" borderId="16" xfId="0" applyFont="1" applyBorder="1" applyAlignment="1">
      <alignment horizontal="left" wrapText="1" indent="1"/>
    </xf>
    <xf numFmtId="0" fontId="4" fillId="0" borderId="17" xfId="0" applyFont="1" applyBorder="1" applyAlignment="1">
      <alignment horizontal="left" indent="1"/>
    </xf>
    <xf numFmtId="0" fontId="0" fillId="0" borderId="26" xfId="0" applyBorder="1"/>
    <xf numFmtId="0" fontId="0" fillId="0" borderId="16" xfId="0" applyBorder="1" applyAlignment="1">
      <alignment horizontal="left" vertical="center" indent="1"/>
    </xf>
    <xf numFmtId="0" fontId="0" fillId="0" borderId="16" xfId="0" applyBorder="1" applyAlignment="1">
      <alignment horizontal="left" indent="1"/>
    </xf>
    <xf numFmtId="165" fontId="0" fillId="0" borderId="16" xfId="0" applyNumberFormat="1" applyBorder="1" applyAlignment="1">
      <alignment horizontal="center"/>
    </xf>
    <xf numFmtId="0" fontId="0" fillId="0" borderId="30" xfId="0" applyBorder="1" applyAlignment="1">
      <alignment horizontal="left" indent="1"/>
    </xf>
    <xf numFmtId="0" fontId="0" fillId="0" borderId="0" xfId="0" applyAlignment="1">
      <alignment horizontal="left" vertical="top" indent="10"/>
    </xf>
    <xf numFmtId="0" fontId="24" fillId="0" borderId="0" xfId="0" applyFont="1" applyAlignment="1">
      <alignment horizontal="left" vertical="top"/>
    </xf>
    <xf numFmtId="0" fontId="24" fillId="0" borderId="0" xfId="0" applyFont="1" applyAlignment="1">
      <alignment horizontal="left" vertical="top" wrapText="1" indent="9"/>
    </xf>
    <xf numFmtId="0" fontId="0" fillId="0" borderId="0" xfId="0" applyAlignment="1">
      <alignment horizontal="left" vertical="top" indent="9"/>
    </xf>
    <xf numFmtId="0" fontId="24" fillId="0" borderId="0" xfId="0" applyFont="1" applyAlignment="1">
      <alignment horizontal="left" vertical="top" indent="9"/>
    </xf>
    <xf numFmtId="0" fontId="24" fillId="0" borderId="0" xfId="0" applyFont="1" applyAlignment="1">
      <alignment horizontal="left" vertical="top" indent="12"/>
    </xf>
    <xf numFmtId="0" fontId="0" fillId="0" borderId="0" xfId="0" applyAlignment="1">
      <alignment horizontal="left" vertical="top" wrapText="1" indent="12"/>
    </xf>
    <xf numFmtId="0" fontId="0" fillId="0" borderId="0" xfId="0" applyAlignment="1">
      <alignment horizontal="left" vertical="top" wrapText="1" indent="9"/>
    </xf>
    <xf numFmtId="0" fontId="24" fillId="0" borderId="0" xfId="0" applyFont="1" applyAlignment="1">
      <alignment horizontal="left" vertical="top" wrapText="1"/>
    </xf>
    <xf numFmtId="0" fontId="24" fillId="0" borderId="0" xfId="0" applyFont="1" applyAlignment="1">
      <alignment horizontal="left" vertical="top" wrapText="1" indent="5"/>
    </xf>
    <xf numFmtId="0" fontId="24" fillId="0" borderId="0" xfId="0" applyFont="1" applyAlignment="1">
      <alignment horizontal="left" vertical="top" indent="5"/>
    </xf>
    <xf numFmtId="0" fontId="24" fillId="0" borderId="0" xfId="0" applyFont="1" applyAlignment="1">
      <alignment horizontal="left" vertical="top" indent="7"/>
    </xf>
    <xf numFmtId="0" fontId="24" fillId="0" borderId="0" xfId="0" applyFont="1" applyAlignment="1">
      <alignment horizontal="left" vertical="top" wrapText="1" indent="7"/>
    </xf>
    <xf numFmtId="0" fontId="24" fillId="0" borderId="0" xfId="0" applyFont="1" applyAlignment="1">
      <alignment horizontal="left" vertical="top" wrapText="1" indent="10"/>
    </xf>
    <xf numFmtId="0" fontId="0" fillId="0" borderId="0" xfId="0" applyAlignment="1">
      <alignment horizontal="left" vertical="top" wrapText="1" indent="10"/>
    </xf>
    <xf numFmtId="0" fontId="0" fillId="0" borderId="0" xfId="0" applyAlignment="1">
      <alignment horizontal="left" vertical="top" wrapText="1" indent="7"/>
    </xf>
    <xf numFmtId="0" fontId="0" fillId="0" borderId="0" xfId="0" applyAlignment="1">
      <alignment horizontal="left" vertical="top" wrapText="1" indent="8"/>
    </xf>
    <xf numFmtId="0" fontId="0" fillId="0" borderId="30" xfId="0" applyBorder="1" applyAlignment="1">
      <alignment horizontal="left" vertical="top" wrapText="1"/>
    </xf>
    <xf numFmtId="0" fontId="24" fillId="0" borderId="0" xfId="0" applyFont="1" applyAlignment="1">
      <alignment horizontal="left" vertical="top" wrapText="1" indent="12"/>
    </xf>
    <xf numFmtId="0" fontId="24" fillId="0" borderId="0" xfId="0" applyFont="1" applyAlignment="1">
      <alignment horizontal="left" vertical="top" wrapText="1" indent="14"/>
    </xf>
    <xf numFmtId="0" fontId="24" fillId="0" borderId="0" xfId="0" applyFont="1" applyAlignment="1">
      <alignment horizontal="left" vertical="top" wrapText="1" indent="20"/>
    </xf>
    <xf numFmtId="0" fontId="24" fillId="0" borderId="0" xfId="0" applyFont="1" applyAlignment="1">
      <alignment horizontal="left" vertical="top" wrapText="1" indent="24"/>
    </xf>
    <xf numFmtId="0" fontId="4" fillId="0" borderId="0" xfId="0" applyFont="1" applyAlignment="1">
      <alignment vertical="top" wrapText="1"/>
    </xf>
    <xf numFmtId="43" fontId="0" fillId="2" borderId="18" xfId="1" applyFont="1" applyFill="1" applyBorder="1" applyAlignment="1" applyProtection="1">
      <alignment wrapText="1"/>
      <protection locked="0"/>
    </xf>
    <xf numFmtId="43" fontId="0" fillId="2" borderId="28" xfId="1" applyFont="1" applyFill="1" applyBorder="1" applyAlignment="1" applyProtection="1">
      <alignment wrapText="1"/>
      <protection locked="0"/>
    </xf>
    <xf numFmtId="43" fontId="0" fillId="0" borderId="0" xfId="1" applyFont="1" applyFill="1" applyBorder="1" applyAlignment="1" applyProtection="1">
      <alignment wrapText="1"/>
    </xf>
    <xf numFmtId="43" fontId="0" fillId="0" borderId="4" xfId="1" applyFont="1" applyFill="1" applyBorder="1" applyAlignment="1" applyProtection="1">
      <alignment wrapText="1"/>
    </xf>
    <xf numFmtId="0" fontId="3" fillId="6" borderId="17" xfId="0" applyFont="1" applyFill="1" applyBorder="1" applyAlignment="1">
      <alignment horizontal="center"/>
    </xf>
    <xf numFmtId="0" fontId="3" fillId="6" borderId="28" xfId="0" applyFont="1" applyFill="1" applyBorder="1" applyAlignment="1">
      <alignment horizontal="center"/>
    </xf>
    <xf numFmtId="0" fontId="0" fillId="3" borderId="16" xfId="0" applyFill="1" applyBorder="1" applyAlignment="1" applyProtection="1">
      <alignment horizontal="left" vertical="top" wrapText="1"/>
      <protection locked="0"/>
    </xf>
    <xf numFmtId="0" fontId="0" fillId="3" borderId="18" xfId="0" applyFill="1" applyBorder="1" applyAlignment="1" applyProtection="1">
      <alignment horizontal="left" vertical="top" wrapText="1"/>
      <protection locked="0"/>
    </xf>
    <xf numFmtId="43" fontId="0" fillId="2" borderId="16" xfId="1" applyFont="1" applyFill="1" applyBorder="1" applyAlignment="1" applyProtection="1">
      <alignment horizontal="center"/>
      <protection locked="0"/>
    </xf>
    <xf numFmtId="0" fontId="3" fillId="5" borderId="17" xfId="0" applyFont="1" applyFill="1" applyBorder="1" applyAlignment="1">
      <alignment horizontal="center" wrapText="1"/>
    </xf>
    <xf numFmtId="43" fontId="0" fillId="2" borderId="17" xfId="1" applyFont="1" applyFill="1" applyBorder="1" applyAlignment="1" applyProtection="1">
      <alignment horizontal="center"/>
      <protection locked="0"/>
    </xf>
    <xf numFmtId="0" fontId="3" fillId="6" borderId="2" xfId="0" applyFont="1" applyFill="1" applyBorder="1" applyAlignment="1">
      <alignment horizontal="center"/>
    </xf>
    <xf numFmtId="0" fontId="3" fillId="0" borderId="0" xfId="0" applyFont="1" applyAlignment="1">
      <alignment horizontal="right" vertical="top" wrapText="1"/>
    </xf>
    <xf numFmtId="0" fontId="0" fillId="2" borderId="24"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3" fillId="5" borderId="2" xfId="0" applyFont="1" applyFill="1" applyBorder="1" applyAlignment="1">
      <alignment horizontal="center"/>
    </xf>
    <xf numFmtId="0" fontId="2" fillId="4" borderId="0" xfId="0" applyFont="1" applyFill="1" applyAlignment="1">
      <alignment horizontal="center"/>
    </xf>
    <xf numFmtId="0" fontId="0" fillId="2" borderId="18" xfId="0" applyFill="1" applyBorder="1" applyAlignment="1" applyProtection="1">
      <alignment horizontal="center" vertical="top" wrapText="1"/>
      <protection locked="0"/>
    </xf>
    <xf numFmtId="0" fontId="0" fillId="2" borderId="19" xfId="0" applyFill="1" applyBorder="1" applyAlignment="1" applyProtection="1">
      <alignment horizontal="center" vertical="top" wrapText="1"/>
      <protection locked="0"/>
    </xf>
    <xf numFmtId="0" fontId="0" fillId="2" borderId="20" xfId="0" applyFill="1" applyBorder="1" applyAlignment="1" applyProtection="1">
      <alignment horizontal="center" vertical="top" wrapText="1"/>
      <protection locked="0"/>
    </xf>
    <xf numFmtId="0" fontId="3" fillId="0" borderId="0" xfId="0" applyFont="1" applyAlignment="1">
      <alignment horizontal="right" vertical="top"/>
    </xf>
    <xf numFmtId="0" fontId="4" fillId="2" borderId="24" xfId="0" applyFont="1" applyFill="1" applyBorder="1" applyAlignment="1" applyProtection="1">
      <alignment horizontal="left" vertical="top" wrapText="1"/>
      <protection locked="0"/>
    </xf>
    <xf numFmtId="0" fontId="4" fillId="2" borderId="4" xfId="0" applyFont="1" applyFill="1" applyBorder="1" applyAlignment="1" applyProtection="1">
      <alignment horizontal="left" vertical="top" wrapText="1"/>
      <protection locked="0"/>
    </xf>
    <xf numFmtId="0" fontId="4" fillId="2" borderId="25" xfId="0" applyFont="1" applyFill="1" applyBorder="1" applyAlignment="1" applyProtection="1">
      <alignment horizontal="left" vertical="top" wrapText="1"/>
      <protection locked="0"/>
    </xf>
    <xf numFmtId="0" fontId="4" fillId="2" borderId="26" xfId="0" applyFont="1" applyFill="1" applyBorder="1" applyAlignment="1" applyProtection="1">
      <alignment horizontal="left" vertical="top" wrapText="1"/>
      <protection locked="0"/>
    </xf>
    <xf numFmtId="0" fontId="4" fillId="2" borderId="0" xfId="0" applyFont="1" applyFill="1" applyAlignment="1" applyProtection="1">
      <alignment horizontal="left" vertical="top" wrapText="1"/>
      <protection locked="0"/>
    </xf>
    <xf numFmtId="0" fontId="4" fillId="2" borderId="27" xfId="0" applyFont="1" applyFill="1" applyBorder="1" applyAlignment="1" applyProtection="1">
      <alignment horizontal="left" vertical="top" wrapText="1"/>
      <protection locked="0"/>
    </xf>
    <xf numFmtId="0" fontId="4" fillId="2" borderId="28" xfId="0" applyFont="1" applyFill="1" applyBorder="1" applyAlignment="1" applyProtection="1">
      <alignment horizontal="left" vertical="top" wrapText="1"/>
      <protection locked="0"/>
    </xf>
    <xf numFmtId="0" fontId="4" fillId="2" borderId="2" xfId="0" applyFont="1" applyFill="1" applyBorder="1" applyAlignment="1" applyProtection="1">
      <alignment horizontal="left" vertical="top" wrapText="1"/>
      <protection locked="0"/>
    </xf>
    <xf numFmtId="0" fontId="4" fillId="2" borderId="29" xfId="0" applyFont="1" applyFill="1" applyBorder="1" applyAlignment="1" applyProtection="1">
      <alignment horizontal="left" vertical="top" wrapText="1"/>
      <protection locked="0"/>
    </xf>
    <xf numFmtId="0" fontId="0" fillId="0" borderId="0" xfId="0" applyAlignment="1">
      <alignment horizontal="left" wrapText="1"/>
    </xf>
    <xf numFmtId="0" fontId="0" fillId="2" borderId="0" xfId="0" applyFill="1" applyAlignment="1" applyProtection="1">
      <alignment horizontal="center"/>
      <protection locked="0"/>
    </xf>
    <xf numFmtId="0" fontId="0" fillId="2" borderId="2" xfId="0" applyFill="1" applyBorder="1" applyAlignment="1" applyProtection="1">
      <alignment horizontal="center"/>
      <protection locked="0"/>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6" fillId="0" borderId="0" xfId="0" applyFont="1" applyAlignment="1">
      <alignment horizontal="center" vertical="center" wrapText="1"/>
    </xf>
    <xf numFmtId="0" fontId="6" fillId="7" borderId="0" xfId="0" applyFont="1" applyFill="1" applyAlignment="1">
      <alignment horizontal="center" vertical="center" wrapText="1"/>
    </xf>
    <xf numFmtId="14" fontId="0" fillId="2" borderId="0" xfId="0" applyNumberFormat="1" applyFill="1" applyAlignment="1" applyProtection="1">
      <alignment horizontal="center"/>
      <protection locked="0"/>
    </xf>
    <xf numFmtId="14" fontId="0" fillId="2" borderId="2" xfId="0" applyNumberFormat="1" applyFill="1" applyBorder="1" applyAlignment="1" applyProtection="1">
      <alignment horizontal="center"/>
      <protection locked="0"/>
    </xf>
    <xf numFmtId="0" fontId="0" fillId="2" borderId="0" xfId="0" applyFill="1" applyAlignment="1" applyProtection="1">
      <alignment horizontal="left" vertical="center" wrapText="1" indent="1"/>
      <protection locked="0"/>
    </xf>
    <xf numFmtId="0" fontId="0" fillId="2" borderId="2" xfId="0" applyFill="1" applyBorder="1" applyAlignment="1" applyProtection="1">
      <alignment horizontal="left" vertical="center" wrapText="1" indent="1"/>
      <protection locked="0"/>
    </xf>
    <xf numFmtId="164" fontId="0" fillId="2" borderId="0" xfId="0" applyNumberFormat="1" applyFill="1" applyAlignment="1" applyProtection="1">
      <alignment horizontal="center"/>
      <protection locked="0"/>
    </xf>
    <xf numFmtId="164" fontId="0" fillId="2" borderId="2" xfId="0" applyNumberFormat="1" applyFill="1" applyBorder="1" applyAlignment="1" applyProtection="1">
      <alignment horizontal="center"/>
      <protection locked="0"/>
    </xf>
    <xf numFmtId="0" fontId="7" fillId="2" borderId="0" xfId="2" applyFill="1" applyBorder="1" applyAlignment="1" applyProtection="1">
      <alignment horizontal="center"/>
      <protection locked="0"/>
    </xf>
    <xf numFmtId="0" fontId="7" fillId="2" borderId="2" xfId="2" applyFill="1" applyBorder="1" applyAlignment="1" applyProtection="1">
      <alignment horizontal="center"/>
      <protection locked="0"/>
    </xf>
    <xf numFmtId="0" fontId="0" fillId="2" borderId="0" xfId="0" applyFill="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3" fillId="5" borderId="0" xfId="0" applyFont="1" applyFill="1" applyAlignment="1">
      <alignment horizontal="center"/>
    </xf>
    <xf numFmtId="0" fontId="3" fillId="6" borderId="0" xfId="0" applyFont="1" applyFill="1" applyAlignment="1">
      <alignment horizontal="center"/>
    </xf>
    <xf numFmtId="0" fontId="3" fillId="5" borderId="17" xfId="0" applyFont="1" applyFill="1" applyBorder="1" applyAlignment="1">
      <alignment horizontal="left" wrapText="1"/>
    </xf>
    <xf numFmtId="0" fontId="3" fillId="6" borderId="16" xfId="0" applyFont="1" applyFill="1" applyBorder="1" applyAlignment="1">
      <alignment horizontal="center"/>
    </xf>
    <xf numFmtId="0" fontId="3" fillId="6" borderId="18" xfId="0" applyFont="1" applyFill="1" applyBorder="1" applyAlignment="1">
      <alignment horizontal="center"/>
    </xf>
    <xf numFmtId="0" fontId="0" fillId="0" borderId="19" xfId="0" applyBorder="1" applyAlignment="1">
      <alignment horizontal="center" vertical="center"/>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4" fillId="2" borderId="24" xfId="0" applyFont="1" applyFill="1" applyBorder="1" applyAlignment="1" applyProtection="1">
      <alignment horizontal="center" wrapText="1"/>
      <protection locked="0"/>
    </xf>
    <xf numFmtId="0" fontId="4" fillId="2" borderId="4" xfId="0" applyFont="1" applyFill="1" applyBorder="1" applyAlignment="1" applyProtection="1">
      <alignment horizontal="center" wrapText="1"/>
      <protection locked="0"/>
    </xf>
    <xf numFmtId="0" fontId="4" fillId="2" borderId="25" xfId="0" applyFont="1" applyFill="1" applyBorder="1" applyAlignment="1" applyProtection="1">
      <alignment horizontal="center" wrapText="1"/>
      <protection locked="0"/>
    </xf>
    <xf numFmtId="0" fontId="4" fillId="2" borderId="26" xfId="0" applyFont="1" applyFill="1" applyBorder="1" applyAlignment="1" applyProtection="1">
      <alignment horizontal="center" wrapText="1"/>
      <protection locked="0"/>
    </xf>
    <xf numFmtId="0" fontId="4" fillId="2" borderId="0" xfId="0" applyFont="1" applyFill="1" applyAlignment="1" applyProtection="1">
      <alignment horizontal="center" wrapText="1"/>
      <protection locked="0"/>
    </xf>
    <xf numFmtId="0" fontId="4" fillId="2" borderId="27" xfId="0" applyFont="1" applyFill="1" applyBorder="1" applyAlignment="1" applyProtection="1">
      <alignment horizontal="center" wrapText="1"/>
      <protection locked="0"/>
    </xf>
    <xf numFmtId="0" fontId="4" fillId="2" borderId="28" xfId="0" applyFont="1" applyFill="1" applyBorder="1" applyAlignment="1" applyProtection="1">
      <alignment horizontal="center" wrapText="1"/>
      <protection locked="0"/>
    </xf>
    <xf numFmtId="0" fontId="4" fillId="2" borderId="2" xfId="0" applyFont="1" applyFill="1" applyBorder="1" applyAlignment="1" applyProtection="1">
      <alignment horizontal="center" wrapText="1"/>
      <protection locked="0"/>
    </xf>
    <xf numFmtId="0" fontId="4" fillId="2" borderId="29" xfId="0" applyFont="1" applyFill="1" applyBorder="1" applyAlignment="1" applyProtection="1">
      <alignment horizontal="center" wrapText="1"/>
      <protection locked="0"/>
    </xf>
    <xf numFmtId="43" fontId="7" fillId="0" borderId="16" xfId="2" applyNumberFormat="1" applyFill="1" applyBorder="1" applyAlignment="1" applyProtection="1">
      <alignment horizontal="left" vertical="center"/>
      <protection locked="0"/>
    </xf>
    <xf numFmtId="0" fontId="0" fillId="0" borderId="16" xfId="0" applyBorder="1" applyAlignment="1">
      <alignment horizontal="left" vertical="top" wrapText="1"/>
    </xf>
    <xf numFmtId="0" fontId="0" fillId="0" borderId="18" xfId="0" applyBorder="1" applyAlignment="1">
      <alignment horizontal="left" vertical="top" wrapText="1"/>
    </xf>
    <xf numFmtId="43" fontId="7" fillId="0" borderId="17" xfId="2" applyNumberFormat="1" applyFill="1" applyBorder="1" applyAlignment="1" applyProtection="1">
      <alignment horizontal="left" vertical="center"/>
      <protection locked="0"/>
    </xf>
    <xf numFmtId="0" fontId="0" fillId="0" borderId="17" xfId="0" applyBorder="1" applyAlignment="1">
      <alignment horizontal="left" vertical="top" wrapText="1"/>
    </xf>
    <xf numFmtId="0" fontId="0" fillId="0" borderId="28" xfId="0" applyBorder="1" applyAlignment="1">
      <alignment horizontal="left" vertical="top" wrapText="1"/>
    </xf>
    <xf numFmtId="43" fontId="0" fillId="2" borderId="16" xfId="1" applyFont="1" applyFill="1" applyBorder="1" applyAlignment="1" applyProtection="1">
      <alignment wrapText="1"/>
      <protection locked="0"/>
    </xf>
    <xf numFmtId="43" fontId="0" fillId="2" borderId="17" xfId="1" applyFont="1" applyFill="1" applyBorder="1" applyAlignment="1" applyProtection="1">
      <alignment wrapText="1"/>
      <protection locked="0"/>
    </xf>
    <xf numFmtId="0" fontId="0" fillId="3" borderId="17" xfId="0" applyFill="1" applyBorder="1" applyAlignment="1" applyProtection="1">
      <alignment horizontal="left" vertical="top" wrapText="1"/>
      <protection locked="0"/>
    </xf>
    <xf numFmtId="0" fontId="0" fillId="3" borderId="28" xfId="0" applyFill="1" applyBorder="1" applyAlignment="1" applyProtection="1">
      <alignment horizontal="left" vertical="top" wrapText="1"/>
      <protection locked="0"/>
    </xf>
    <xf numFmtId="43" fontId="0" fillId="0" borderId="0" xfId="1" applyFont="1" applyFill="1" applyBorder="1" applyAlignment="1" applyProtection="1">
      <alignment wrapText="1"/>
    </xf>
    <xf numFmtId="0" fontId="4" fillId="3" borderId="24" xfId="0" applyFont="1" applyFill="1" applyBorder="1" applyAlignment="1" applyProtection="1">
      <alignment horizontal="center" wrapText="1"/>
      <protection locked="0"/>
    </xf>
    <xf numFmtId="0" fontId="4" fillId="3" borderId="4" xfId="0" applyFont="1" applyFill="1" applyBorder="1" applyAlignment="1" applyProtection="1">
      <alignment horizontal="center" wrapText="1"/>
      <protection locked="0"/>
    </xf>
    <xf numFmtId="0" fontId="4" fillId="3" borderId="25" xfId="0" applyFont="1" applyFill="1" applyBorder="1" applyAlignment="1" applyProtection="1">
      <alignment horizontal="center" wrapText="1"/>
      <protection locked="0"/>
    </xf>
    <xf numFmtId="0" fontId="4" fillId="3" borderId="26" xfId="0" applyFont="1" applyFill="1" applyBorder="1" applyAlignment="1" applyProtection="1">
      <alignment horizontal="center" wrapText="1"/>
      <protection locked="0"/>
    </xf>
    <xf numFmtId="0" fontId="4" fillId="3" borderId="0" xfId="0" applyFont="1" applyFill="1" applyAlignment="1" applyProtection="1">
      <alignment horizontal="center" wrapText="1"/>
      <protection locked="0"/>
    </xf>
    <xf numFmtId="0" fontId="4" fillId="3" borderId="27" xfId="0" applyFont="1" applyFill="1" applyBorder="1" applyAlignment="1" applyProtection="1">
      <alignment horizontal="center" wrapText="1"/>
      <protection locked="0"/>
    </xf>
    <xf numFmtId="0" fontId="4" fillId="3" borderId="28" xfId="0" applyFont="1" applyFill="1" applyBorder="1" applyAlignment="1" applyProtection="1">
      <alignment horizontal="center" wrapText="1"/>
      <protection locked="0"/>
    </xf>
    <xf numFmtId="0" fontId="4" fillId="3" borderId="2" xfId="0" applyFont="1" applyFill="1" applyBorder="1" applyAlignment="1" applyProtection="1">
      <alignment horizontal="center" wrapText="1"/>
      <protection locked="0"/>
    </xf>
    <xf numFmtId="0" fontId="4" fillId="3" borderId="29" xfId="0" applyFont="1" applyFill="1" applyBorder="1" applyAlignment="1" applyProtection="1">
      <alignment horizontal="center" wrapText="1"/>
      <protection locked="0"/>
    </xf>
    <xf numFmtId="0" fontId="7" fillId="0" borderId="0" xfId="2" applyFill="1" applyAlignment="1" applyProtection="1">
      <alignment horizontal="left"/>
    </xf>
    <xf numFmtId="0" fontId="13" fillId="0" borderId="0" xfId="0" applyFont="1" applyAlignment="1">
      <alignment horizontal="center"/>
    </xf>
    <xf numFmtId="0" fontId="19" fillId="0" borderId="0" xfId="0" applyFont="1" applyAlignment="1">
      <alignment horizontal="center" vertical="center" wrapText="1"/>
    </xf>
    <xf numFmtId="0" fontId="7" fillId="0" borderId="0" xfId="2" applyFill="1" applyAlignment="1">
      <alignment horizontal="center" vertical="top" wrapText="1"/>
    </xf>
    <xf numFmtId="0" fontId="20" fillId="0" borderId="0" xfId="2" applyFont="1" applyFill="1" applyAlignment="1">
      <alignment horizontal="center" vertical="top" wrapText="1"/>
    </xf>
    <xf numFmtId="0" fontId="4" fillId="0" borderId="0" xfId="0" applyFont="1" applyAlignment="1">
      <alignment horizontal="center" vertical="top" wrapText="1"/>
    </xf>
    <xf numFmtId="0" fontId="17" fillId="0" borderId="8"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165" fontId="0" fillId="0" borderId="25" xfId="0" applyNumberFormat="1" applyBorder="1" applyAlignment="1">
      <alignment horizontal="center" vertical="center"/>
    </xf>
    <xf numFmtId="165" fontId="0" fillId="0" borderId="29" xfId="0" applyNumberFormat="1" applyBorder="1" applyAlignment="1">
      <alignment horizontal="center" vertical="center"/>
    </xf>
    <xf numFmtId="165" fontId="4" fillId="0" borderId="16" xfId="0" applyNumberFormat="1" applyFont="1" applyBorder="1" applyAlignment="1">
      <alignment horizontal="center" vertical="center" wrapText="1"/>
    </xf>
    <xf numFmtId="165" fontId="16" fillId="0" borderId="16" xfId="0" applyNumberFormat="1" applyFont="1" applyBorder="1" applyAlignment="1">
      <alignment horizontal="center" vertical="center" wrapText="1"/>
    </xf>
    <xf numFmtId="0" fontId="23" fillId="0" borderId="8"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14" fontId="13" fillId="0" borderId="0" xfId="0" applyNumberFormat="1" applyFont="1"/>
    <xf numFmtId="0" fontId="13" fillId="0" borderId="0" xfId="0" applyFont="1" applyAlignment="1">
      <alignment horizontal="right"/>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28575</xdr:colOff>
      <xdr:row>0</xdr:row>
      <xdr:rowOff>76201</xdr:rowOff>
    </xdr:from>
    <xdr:ext cx="1754943" cy="571500"/>
    <xdr:pic>
      <xdr:nvPicPr>
        <xdr:cNvPr id="2" name="Picture 1">
          <a:extLst>
            <a:ext uri="{FF2B5EF4-FFF2-40B4-BE49-F238E27FC236}">
              <a16:creationId xmlns:a16="http://schemas.microsoft.com/office/drawing/2014/main" id="{32AC1698-ED53-4E8A-B6F3-CF0583DF9FCE}"/>
            </a:ext>
          </a:extLst>
        </xdr:cNvPr>
        <xdr:cNvPicPr>
          <a:picLocks noChangeAspect="1"/>
        </xdr:cNvPicPr>
      </xdr:nvPicPr>
      <xdr:blipFill>
        <a:blip xmlns:r="http://schemas.openxmlformats.org/officeDocument/2006/relationships" r:embed="rId1"/>
        <a:srcRect/>
        <a:stretch/>
      </xdr:blipFill>
      <xdr:spPr>
        <a:xfrm>
          <a:off x="28575" y="76201"/>
          <a:ext cx="1754943" cy="5715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123825</xdr:rowOff>
    </xdr:from>
    <xdr:to>
      <xdr:col>13</xdr:col>
      <xdr:colOff>315305</xdr:colOff>
      <xdr:row>48</xdr:row>
      <xdr:rowOff>39364</xdr:rowOff>
    </xdr:to>
    <xdr:pic>
      <xdr:nvPicPr>
        <xdr:cNvPr id="3" name="Picture 2">
          <a:extLst>
            <a:ext uri="{FF2B5EF4-FFF2-40B4-BE49-F238E27FC236}">
              <a16:creationId xmlns:a16="http://schemas.microsoft.com/office/drawing/2014/main" id="{223F39B1-DB23-10F3-C301-B365E0125B27}"/>
            </a:ext>
          </a:extLst>
        </xdr:cNvPr>
        <xdr:cNvPicPr>
          <a:picLocks noChangeAspect="1"/>
        </xdr:cNvPicPr>
      </xdr:nvPicPr>
      <xdr:blipFill>
        <a:blip xmlns:r="http://schemas.openxmlformats.org/officeDocument/2006/relationships" r:embed="rId1"/>
        <a:stretch>
          <a:fillRect/>
        </a:stretch>
      </xdr:blipFill>
      <xdr:spPr>
        <a:xfrm>
          <a:off x="1219200" y="123825"/>
          <a:ext cx="7020905" cy="90595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12</xdr:col>
      <xdr:colOff>258147</xdr:colOff>
      <xdr:row>48</xdr:row>
      <xdr:rowOff>67934</xdr:rowOff>
    </xdr:to>
    <xdr:pic>
      <xdr:nvPicPr>
        <xdr:cNvPr id="2" name="Picture 1">
          <a:extLst>
            <a:ext uri="{FF2B5EF4-FFF2-40B4-BE49-F238E27FC236}">
              <a16:creationId xmlns:a16="http://schemas.microsoft.com/office/drawing/2014/main" id="{6416EE41-FE15-0EB7-ECCB-2B99BC9724BA}"/>
            </a:ext>
          </a:extLst>
        </xdr:cNvPr>
        <xdr:cNvPicPr>
          <a:picLocks noChangeAspect="1"/>
        </xdr:cNvPicPr>
      </xdr:nvPicPr>
      <xdr:blipFill>
        <a:blip xmlns:r="http://schemas.openxmlformats.org/officeDocument/2006/relationships" r:embed="rId1"/>
        <a:stretch>
          <a:fillRect/>
        </a:stretch>
      </xdr:blipFill>
      <xdr:spPr>
        <a:xfrm>
          <a:off x="609600" y="190500"/>
          <a:ext cx="6963747" cy="9021434"/>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asunm.unm.edu/government/vicepresidentoffice/sponsoring-senators.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hyperlink" Target="https://asunm.unm.edu/government/governing-documents.html" TargetMode="External"/><Relationship Id="rId1" Type="http://schemas.openxmlformats.org/officeDocument/2006/relationships/hyperlink" Target="http://asunm.unm.edu/documents/2021-2022/documents/standingrules/s22financespringstandingrules.pdf"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F77BB-08EA-4687-96E1-1CE623183451}">
  <sheetPr>
    <tabColor rgb="FFC00000"/>
  </sheetPr>
  <dimension ref="B1:U220"/>
  <sheetViews>
    <sheetView showGridLines="0" tabSelected="1" zoomScaleNormal="100" workbookViewId="0">
      <selection activeCell="D83" sqref="D83:E83"/>
    </sheetView>
  </sheetViews>
  <sheetFormatPr defaultRowHeight="15" x14ac:dyDescent="0.25"/>
  <cols>
    <col min="1" max="1" width="3.42578125" customWidth="1"/>
    <col min="3" max="3" width="19.85546875" customWidth="1"/>
    <col min="4" max="4" width="27.7109375" customWidth="1"/>
    <col min="5" max="5" width="18" customWidth="1"/>
    <col min="6" max="6" width="17" customWidth="1"/>
    <col min="7" max="7" width="2.140625" customWidth="1"/>
    <col min="8" max="8" width="10.28515625" bestFit="1" customWidth="1"/>
    <col min="9" max="9" width="10" bestFit="1" customWidth="1"/>
    <col min="10" max="10" width="2.140625" customWidth="1"/>
    <col min="11" max="11" width="18" bestFit="1" customWidth="1"/>
    <col min="12" max="12" width="20.5703125" bestFit="1" customWidth="1"/>
    <col min="13" max="13" width="11.28515625" customWidth="1"/>
  </cols>
  <sheetData>
    <row r="1" spans="2:15" ht="15" customHeight="1" x14ac:dyDescent="0.25">
      <c r="D1" s="187" t="s">
        <v>23</v>
      </c>
      <c r="E1" s="187"/>
      <c r="F1" s="187"/>
      <c r="G1" s="187"/>
      <c r="H1" s="187"/>
      <c r="I1" s="187"/>
      <c r="J1" s="12"/>
      <c r="K1" s="12"/>
      <c r="L1" s="188" t="s">
        <v>39</v>
      </c>
      <c r="M1" s="188"/>
      <c r="N1" s="188"/>
      <c r="O1" s="188"/>
    </row>
    <row r="2" spans="2:15" ht="15" customHeight="1" x14ac:dyDescent="0.25">
      <c r="D2" s="187"/>
      <c r="E2" s="187"/>
      <c r="F2" s="187"/>
      <c r="G2" s="187"/>
      <c r="H2" s="187"/>
      <c r="I2" s="187"/>
      <c r="J2" s="12"/>
      <c r="K2" s="12"/>
      <c r="L2" s="188"/>
      <c r="M2" s="188"/>
      <c r="N2" s="188"/>
      <c r="O2" s="188"/>
    </row>
    <row r="3" spans="2:15" ht="15" customHeight="1" x14ac:dyDescent="0.25">
      <c r="D3" s="187"/>
      <c r="E3" s="187"/>
      <c r="F3" s="187"/>
      <c r="G3" s="187"/>
      <c r="H3" s="187"/>
      <c r="I3" s="187"/>
      <c r="J3" s="12"/>
      <c r="K3" s="12"/>
      <c r="L3" s="188"/>
      <c r="M3" s="188"/>
      <c r="N3" s="188"/>
      <c r="O3" s="188"/>
    </row>
    <row r="4" spans="2:15" ht="15" customHeight="1" x14ac:dyDescent="0.25">
      <c r="D4" s="187"/>
      <c r="E4" s="187"/>
      <c r="F4" s="187"/>
      <c r="G4" s="187"/>
      <c r="H4" s="187"/>
      <c r="I4" s="187"/>
      <c r="J4" s="12"/>
      <c r="K4" s="12"/>
      <c r="L4" s="188"/>
      <c r="M4" s="188"/>
      <c r="N4" s="188"/>
      <c r="O4" s="188"/>
    </row>
    <row r="6" spans="2:15" x14ac:dyDescent="0.25">
      <c r="B6" s="167" t="s">
        <v>24</v>
      </c>
      <c r="C6" s="167"/>
      <c r="D6" s="167"/>
      <c r="E6" s="167"/>
      <c r="F6" s="167"/>
      <c r="G6" s="167"/>
      <c r="H6" s="167"/>
      <c r="I6" s="167"/>
      <c r="J6" s="167"/>
      <c r="K6" s="167"/>
      <c r="L6" s="167"/>
      <c r="M6" s="167"/>
      <c r="N6" s="167"/>
      <c r="O6" s="167"/>
    </row>
    <row r="8" spans="2:15" x14ac:dyDescent="0.25">
      <c r="B8" s="182"/>
      <c r="C8" s="182"/>
      <c r="D8" s="182"/>
      <c r="F8" s="182"/>
      <c r="G8" s="182"/>
      <c r="H8" s="182"/>
      <c r="I8" s="182"/>
      <c r="L8" s="189"/>
      <c r="M8" s="189"/>
      <c r="N8" s="189"/>
      <c r="O8" s="189"/>
    </row>
    <row r="9" spans="2:15" x14ac:dyDescent="0.25">
      <c r="B9" s="183"/>
      <c r="C9" s="183"/>
      <c r="D9" s="183"/>
      <c r="F9" s="183"/>
      <c r="G9" s="183"/>
      <c r="H9" s="183"/>
      <c r="I9" s="183"/>
      <c r="L9" s="190"/>
      <c r="M9" s="190"/>
      <c r="N9" s="190"/>
      <c r="O9" s="190"/>
    </row>
    <row r="10" spans="2:15" x14ac:dyDescent="0.25">
      <c r="B10" t="s">
        <v>31</v>
      </c>
      <c r="F10" t="s">
        <v>32</v>
      </c>
      <c r="L10" t="s">
        <v>25</v>
      </c>
    </row>
    <row r="12" spans="2:15" x14ac:dyDescent="0.25">
      <c r="B12" s="191"/>
      <c r="C12" s="191"/>
      <c r="D12" s="191"/>
      <c r="E12" s="191"/>
      <c r="F12" s="191"/>
      <c r="G12" s="191"/>
      <c r="H12" s="191"/>
      <c r="I12" s="191"/>
      <c r="L12" s="182"/>
      <c r="M12" s="182"/>
      <c r="N12" s="182"/>
      <c r="O12" s="182"/>
    </row>
    <row r="13" spans="2:15" x14ac:dyDescent="0.25">
      <c r="B13" s="192"/>
      <c r="C13" s="192"/>
      <c r="D13" s="192"/>
      <c r="E13" s="192"/>
      <c r="F13" s="192"/>
      <c r="G13" s="192"/>
      <c r="H13" s="192"/>
      <c r="I13" s="192"/>
      <c r="L13" s="183"/>
      <c r="M13" s="183"/>
      <c r="N13" s="183"/>
      <c r="O13" s="183"/>
    </row>
    <row r="14" spans="2:15" x14ac:dyDescent="0.25">
      <c r="B14" t="s">
        <v>26</v>
      </c>
      <c r="L14" s="13" t="s">
        <v>47</v>
      </c>
    </row>
    <row r="16" spans="2:15" x14ac:dyDescent="0.25">
      <c r="B16" s="182"/>
      <c r="C16" s="182"/>
      <c r="D16" s="182"/>
      <c r="E16" s="182"/>
      <c r="G16" s="193"/>
      <c r="H16" s="193"/>
      <c r="I16" s="193"/>
      <c r="L16" s="195"/>
      <c r="M16" s="195"/>
      <c r="N16" s="195"/>
      <c r="O16" s="195"/>
    </row>
    <row r="17" spans="2:15" x14ac:dyDescent="0.25">
      <c r="B17" s="183"/>
      <c r="C17" s="183"/>
      <c r="D17" s="183"/>
      <c r="E17" s="183"/>
      <c r="G17" s="194"/>
      <c r="H17" s="194"/>
      <c r="I17" s="194"/>
      <c r="L17" s="196"/>
      <c r="M17" s="196"/>
      <c r="N17" s="196"/>
      <c r="O17" s="196"/>
    </row>
    <row r="18" spans="2:15" x14ac:dyDescent="0.25">
      <c r="B18" t="s">
        <v>27</v>
      </c>
      <c r="E18" s="14"/>
      <c r="G18" s="14" t="s">
        <v>28</v>
      </c>
      <c r="H18" s="14"/>
      <c r="I18" s="14"/>
      <c r="L18" s="14" t="s">
        <v>29</v>
      </c>
      <c r="M18" s="14"/>
      <c r="N18" s="14"/>
      <c r="O18" s="14"/>
    </row>
    <row r="20" spans="2:15" x14ac:dyDescent="0.25">
      <c r="B20" s="182"/>
      <c r="C20" s="182"/>
      <c r="D20" s="182"/>
      <c r="E20" s="182"/>
      <c r="G20" s="193"/>
      <c r="H20" s="193"/>
      <c r="I20" s="193"/>
      <c r="L20" s="195"/>
      <c r="M20" s="195"/>
      <c r="N20" s="195"/>
      <c r="O20" s="195"/>
    </row>
    <row r="21" spans="2:15" x14ac:dyDescent="0.25">
      <c r="B21" s="183"/>
      <c r="C21" s="183"/>
      <c r="D21" s="183"/>
      <c r="E21" s="183"/>
      <c r="G21" s="194"/>
      <c r="H21" s="194"/>
      <c r="I21" s="194"/>
      <c r="L21" s="196"/>
      <c r="M21" s="196"/>
      <c r="N21" s="196"/>
      <c r="O21" s="196"/>
    </row>
    <row r="22" spans="2:15" x14ac:dyDescent="0.25">
      <c r="B22" s="14" t="s">
        <v>30</v>
      </c>
      <c r="C22" s="14"/>
      <c r="D22" s="14"/>
      <c r="E22" s="14"/>
      <c r="G22" s="14" t="s">
        <v>28</v>
      </c>
      <c r="H22" s="14"/>
      <c r="I22" s="14"/>
      <c r="L22" s="14" t="s">
        <v>29</v>
      </c>
      <c r="M22" s="14"/>
      <c r="N22" s="14"/>
    </row>
    <row r="24" spans="2:15" x14ac:dyDescent="0.25">
      <c r="B24" s="197"/>
      <c r="C24" s="197"/>
      <c r="D24" s="197"/>
      <c r="E24" s="197"/>
      <c r="F24" s="197"/>
      <c r="G24" s="197"/>
      <c r="H24" s="197"/>
      <c r="I24" s="197"/>
      <c r="J24" s="197"/>
      <c r="K24" s="197"/>
      <c r="L24" s="197"/>
      <c r="M24" s="197"/>
      <c r="N24" s="197"/>
      <c r="O24" s="197"/>
    </row>
    <row r="25" spans="2:15" x14ac:dyDescent="0.25">
      <c r="B25" s="198"/>
      <c r="C25" s="198"/>
      <c r="D25" s="198"/>
      <c r="E25" s="198"/>
      <c r="F25" s="198"/>
      <c r="G25" s="198"/>
      <c r="H25" s="198"/>
      <c r="I25" s="198"/>
      <c r="J25" s="198"/>
      <c r="K25" s="198"/>
      <c r="L25" s="198"/>
      <c r="M25" s="198"/>
      <c r="N25" s="198"/>
      <c r="O25" s="198"/>
    </row>
    <row r="26" spans="2:15" x14ac:dyDescent="0.25">
      <c r="B26" t="s">
        <v>33</v>
      </c>
    </row>
    <row r="27" spans="2:15" ht="15.75" thickBot="1" x14ac:dyDescent="0.3"/>
    <row r="28" spans="2:15" ht="15.75" thickBot="1" x14ac:dyDescent="0.3">
      <c r="C28" s="184" t="s">
        <v>34</v>
      </c>
      <c r="D28" s="185"/>
      <c r="E28" s="185"/>
      <c r="F28" s="185"/>
      <c r="G28" s="185"/>
      <c r="H28" s="185"/>
      <c r="I28" s="185"/>
      <c r="J28" s="185"/>
      <c r="K28" s="185"/>
      <c r="L28" s="185"/>
      <c r="M28" s="185"/>
      <c r="N28" s="186"/>
      <c r="O28" s="15"/>
    </row>
    <row r="29" spans="2:15" x14ac:dyDescent="0.25">
      <c r="B29" t="s">
        <v>35</v>
      </c>
      <c r="C29" s="16"/>
      <c r="D29" s="17" t="s">
        <v>36</v>
      </c>
      <c r="E29" s="2"/>
      <c r="H29" s="18" t="s">
        <v>37</v>
      </c>
      <c r="I29" s="1"/>
      <c r="L29" s="19" t="s">
        <v>38</v>
      </c>
      <c r="M29" s="1"/>
      <c r="N29" s="20"/>
    </row>
    <row r="30" spans="2:15" ht="15.75" thickBot="1" x14ac:dyDescent="0.3">
      <c r="C30" s="21"/>
      <c r="D30" s="22"/>
      <c r="E30" s="22"/>
      <c r="F30" s="22"/>
      <c r="G30" s="22"/>
      <c r="H30" s="22"/>
      <c r="I30" s="22"/>
      <c r="J30" s="22"/>
      <c r="K30" s="22"/>
      <c r="L30" s="22"/>
      <c r="M30" s="22"/>
      <c r="N30" s="23"/>
    </row>
    <row r="31" spans="2:15" ht="15.75" thickBot="1" x14ac:dyDescent="0.3"/>
    <row r="32" spans="2:15" x14ac:dyDescent="0.25">
      <c r="C32" s="205" t="s">
        <v>44</v>
      </c>
      <c r="D32" s="206"/>
      <c r="E32" s="206"/>
      <c r="F32" s="206"/>
      <c r="G32" s="206"/>
      <c r="H32" s="206"/>
      <c r="I32" s="206"/>
      <c r="J32" s="206"/>
      <c r="K32" s="206"/>
      <c r="L32" s="206"/>
      <c r="M32" s="206"/>
      <c r="N32" s="207"/>
    </row>
    <row r="33" spans="2:15" x14ac:dyDescent="0.25">
      <c r="C33" s="24"/>
      <c r="D33" s="25"/>
      <c r="E33" s="26"/>
      <c r="F33" s="26"/>
      <c r="G33" s="26"/>
      <c r="H33" s="27" t="s">
        <v>40</v>
      </c>
      <c r="I33" s="27" t="s">
        <v>41</v>
      </c>
      <c r="J33" s="26"/>
      <c r="K33" s="26"/>
      <c r="L33" s="26"/>
      <c r="M33" s="26"/>
      <c r="N33" s="28"/>
    </row>
    <row r="34" spans="2:15" x14ac:dyDescent="0.25">
      <c r="C34" s="29" t="s">
        <v>42</v>
      </c>
      <c r="G34" s="30"/>
      <c r="H34" s="3" t="b">
        <v>0</v>
      </c>
      <c r="I34" s="3" t="b">
        <v>0</v>
      </c>
      <c r="J34" s="30"/>
      <c r="K34" s="31" t="str" cm="1">
        <f t="array" ref="K34">_xlfn.IFS(H34=TRUE, "Please continue completing this request", I34=TRUE, "Please contact SAC to complete your charter before submitting this request", AND(H34=FALSE,I34=FALSE), "Please select Yes or No")</f>
        <v>Please select Yes or No</v>
      </c>
      <c r="L34" s="32"/>
      <c r="M34" s="33"/>
      <c r="N34" s="34"/>
    </row>
    <row r="35" spans="2:15" ht="15.75" thickBot="1" x14ac:dyDescent="0.3">
      <c r="C35" s="21" t="s">
        <v>43</v>
      </c>
      <c r="D35" s="22"/>
      <c r="E35" s="22"/>
      <c r="F35" s="22"/>
      <c r="G35" s="22"/>
      <c r="H35" s="4" t="b">
        <v>0</v>
      </c>
      <c r="I35" s="4" t="b">
        <v>0</v>
      </c>
      <c r="J35" s="22"/>
      <c r="K35" s="35" t="str" cm="1">
        <f t="array" ref="K35">_xlfn.IFS(H35=TRUE, "Please complete the 'Previous Funding' section", I35=TRUE, "You have not received funding. Please skip the 'Previous Funding' section", AND(H35=FALSE,I35=FALSE), "Please select Yes or No")</f>
        <v>Please select Yes or No</v>
      </c>
      <c r="L35" s="22"/>
      <c r="M35" s="22"/>
      <c r="N35" s="23"/>
    </row>
    <row r="37" spans="2:15" x14ac:dyDescent="0.25">
      <c r="B37" s="167" t="s">
        <v>45</v>
      </c>
      <c r="C37" s="167"/>
      <c r="D37" s="167"/>
      <c r="E37" s="167"/>
      <c r="F37" s="167"/>
      <c r="G37" s="167"/>
      <c r="H37" s="167"/>
      <c r="I37" s="167"/>
      <c r="J37" s="167"/>
      <c r="K37" s="167"/>
      <c r="L37" s="167"/>
      <c r="M37" s="167"/>
      <c r="N37" s="167"/>
      <c r="O37" s="167"/>
    </row>
    <row r="38" spans="2:15" x14ac:dyDescent="0.25">
      <c r="B38" s="181" t="s">
        <v>46</v>
      </c>
      <c r="C38" s="181"/>
      <c r="D38" s="181"/>
      <c r="E38" s="181"/>
      <c r="F38" s="181"/>
      <c r="G38" s="181"/>
      <c r="H38" s="181"/>
      <c r="I38" s="181"/>
      <c r="J38" s="181"/>
      <c r="K38" s="181"/>
      <c r="L38" s="181"/>
      <c r="M38" s="181"/>
      <c r="N38" s="181"/>
      <c r="O38" s="181"/>
    </row>
    <row r="39" spans="2:15" x14ac:dyDescent="0.25">
      <c r="B39" s="181"/>
      <c r="C39" s="181"/>
      <c r="D39" s="181"/>
      <c r="E39" s="181"/>
      <c r="F39" s="181"/>
      <c r="G39" s="181"/>
      <c r="H39" s="181"/>
      <c r="I39" s="181"/>
      <c r="J39" s="181"/>
      <c r="K39" s="181"/>
      <c r="L39" s="181"/>
      <c r="M39" s="181"/>
      <c r="N39" s="181"/>
      <c r="O39" s="181"/>
    </row>
    <row r="40" spans="2:15" x14ac:dyDescent="0.25">
      <c r="B40" s="172"/>
      <c r="C40" s="173"/>
      <c r="D40" s="173"/>
      <c r="E40" s="173"/>
      <c r="F40" s="173"/>
      <c r="G40" s="173"/>
      <c r="H40" s="173"/>
      <c r="I40" s="173"/>
      <c r="J40" s="173"/>
      <c r="K40" s="173"/>
      <c r="L40" s="173"/>
      <c r="M40" s="173"/>
      <c r="N40" s="173"/>
      <c r="O40" s="174"/>
    </row>
    <row r="41" spans="2:15" x14ac:dyDescent="0.25">
      <c r="B41" s="175"/>
      <c r="C41" s="176"/>
      <c r="D41" s="176"/>
      <c r="E41" s="176"/>
      <c r="F41" s="176"/>
      <c r="G41" s="176"/>
      <c r="H41" s="176"/>
      <c r="I41" s="176"/>
      <c r="J41" s="176"/>
      <c r="K41" s="176"/>
      <c r="L41" s="176"/>
      <c r="M41" s="176"/>
      <c r="N41" s="176"/>
      <c r="O41" s="177"/>
    </row>
    <row r="42" spans="2:15" x14ac:dyDescent="0.25">
      <c r="B42" s="175"/>
      <c r="C42" s="176"/>
      <c r="D42" s="176"/>
      <c r="E42" s="176"/>
      <c r="F42" s="176"/>
      <c r="G42" s="176"/>
      <c r="H42" s="176"/>
      <c r="I42" s="176"/>
      <c r="J42" s="176"/>
      <c r="K42" s="176"/>
      <c r="L42" s="176"/>
      <c r="M42" s="176"/>
      <c r="N42" s="176"/>
      <c r="O42" s="177"/>
    </row>
    <row r="43" spans="2:15" x14ac:dyDescent="0.25">
      <c r="B43" s="178"/>
      <c r="C43" s="179"/>
      <c r="D43" s="179"/>
      <c r="E43" s="179"/>
      <c r="F43" s="179"/>
      <c r="G43" s="179"/>
      <c r="H43" s="179"/>
      <c r="I43" s="179"/>
      <c r="J43" s="179"/>
      <c r="K43" s="179"/>
      <c r="L43" s="179"/>
      <c r="M43" s="179"/>
      <c r="N43" s="179"/>
      <c r="O43" s="180"/>
    </row>
    <row r="45" spans="2:15" x14ac:dyDescent="0.25">
      <c r="B45" s="167" t="s">
        <v>48</v>
      </c>
      <c r="C45" s="167"/>
      <c r="D45" s="167"/>
      <c r="E45" s="167"/>
      <c r="F45" s="167"/>
      <c r="G45" s="167"/>
      <c r="H45" s="167"/>
      <c r="I45" s="167"/>
      <c r="J45" s="167"/>
      <c r="K45" s="167"/>
      <c r="L45" s="167"/>
      <c r="M45" s="167"/>
      <c r="N45" s="167"/>
      <c r="O45" s="167"/>
    </row>
    <row r="47" spans="2:15" x14ac:dyDescent="0.25">
      <c r="B47" s="156" t="s">
        <v>49</v>
      </c>
      <c r="C47" s="156"/>
      <c r="D47" s="208"/>
      <c r="E47" s="209"/>
      <c r="F47" s="209"/>
      <c r="G47" s="209"/>
      <c r="H47" s="209"/>
      <c r="I47" s="209"/>
      <c r="J47" s="209"/>
      <c r="K47" s="209"/>
      <c r="L47" s="209"/>
      <c r="M47" s="209"/>
      <c r="N47" s="209"/>
      <c r="O47" s="210"/>
    </row>
    <row r="48" spans="2:15" x14ac:dyDescent="0.25">
      <c r="B48" s="156"/>
      <c r="C48" s="156"/>
      <c r="D48" s="211"/>
      <c r="E48" s="212"/>
      <c r="F48" s="212"/>
      <c r="G48" s="212"/>
      <c r="H48" s="212"/>
      <c r="I48" s="212"/>
      <c r="J48" s="212"/>
      <c r="K48" s="212"/>
      <c r="L48" s="212"/>
      <c r="M48" s="212"/>
      <c r="N48" s="212"/>
      <c r="O48" s="213"/>
    </row>
    <row r="49" spans="2:21" x14ac:dyDescent="0.25">
      <c r="D49" s="211"/>
      <c r="E49" s="212"/>
      <c r="F49" s="212"/>
      <c r="G49" s="212"/>
      <c r="H49" s="212"/>
      <c r="I49" s="212"/>
      <c r="J49" s="212"/>
      <c r="K49" s="212"/>
      <c r="L49" s="212"/>
      <c r="M49" s="212"/>
      <c r="N49" s="212"/>
      <c r="O49" s="213"/>
    </row>
    <row r="50" spans="2:21" x14ac:dyDescent="0.25">
      <c r="D50" s="211"/>
      <c r="E50" s="212"/>
      <c r="F50" s="212"/>
      <c r="G50" s="212"/>
      <c r="H50" s="212"/>
      <c r="I50" s="212"/>
      <c r="J50" s="212"/>
      <c r="K50" s="212"/>
      <c r="L50" s="212"/>
      <c r="M50" s="212"/>
      <c r="N50" s="212"/>
      <c r="O50" s="213"/>
    </row>
    <row r="51" spans="2:21" x14ac:dyDescent="0.25">
      <c r="D51" s="214"/>
      <c r="E51" s="215"/>
      <c r="F51" s="215"/>
      <c r="G51" s="215"/>
      <c r="H51" s="215"/>
      <c r="I51" s="215"/>
      <c r="J51" s="215"/>
      <c r="K51" s="215"/>
      <c r="L51" s="215"/>
      <c r="M51" s="215"/>
      <c r="N51" s="215"/>
      <c r="O51" s="216"/>
    </row>
    <row r="52" spans="2:21" x14ac:dyDescent="0.25">
      <c r="D52" s="37"/>
      <c r="E52" s="37"/>
      <c r="F52" s="37"/>
      <c r="G52" s="37"/>
      <c r="H52" s="37"/>
      <c r="I52" s="37"/>
      <c r="J52" s="37"/>
      <c r="K52" s="37"/>
      <c r="L52" s="37"/>
      <c r="M52" s="37"/>
      <c r="N52" s="37"/>
      <c r="O52" s="37"/>
    </row>
    <row r="53" spans="2:21" x14ac:dyDescent="0.25">
      <c r="B53" s="38" t="s">
        <v>128</v>
      </c>
    </row>
    <row r="54" spans="2:21" ht="15" customHeight="1" x14ac:dyDescent="0.25">
      <c r="B54" s="39"/>
      <c r="C54" s="39"/>
      <c r="D54" s="39"/>
      <c r="E54" s="39"/>
      <c r="F54" s="39"/>
      <c r="H54" s="199" t="s">
        <v>13</v>
      </c>
      <c r="I54" s="199"/>
      <c r="K54" s="200" t="s">
        <v>14</v>
      </c>
      <c r="L54" s="200"/>
      <c r="M54" s="200"/>
      <c r="N54" s="200"/>
      <c r="O54" s="200"/>
      <c r="Q54" s="18"/>
      <c r="R54" s="18"/>
      <c r="S54" s="18"/>
      <c r="T54" s="18"/>
      <c r="U54" s="18"/>
    </row>
    <row r="55" spans="2:21" ht="30" x14ac:dyDescent="0.25">
      <c r="B55" s="40"/>
      <c r="C55" s="92" t="s">
        <v>0</v>
      </c>
      <c r="D55" s="201" t="s">
        <v>94</v>
      </c>
      <c r="E55" s="201"/>
      <c r="F55" s="41" t="s">
        <v>6</v>
      </c>
      <c r="G55" s="42"/>
      <c r="H55" s="90" t="s">
        <v>4</v>
      </c>
      <c r="I55" s="91" t="s">
        <v>5</v>
      </c>
      <c r="J55" s="42"/>
      <c r="K55" s="88" t="s">
        <v>12</v>
      </c>
      <c r="L55" s="89" t="s">
        <v>8</v>
      </c>
      <c r="M55" s="202" t="s">
        <v>10</v>
      </c>
      <c r="N55" s="202"/>
      <c r="O55" s="203"/>
      <c r="Q55" s="18"/>
      <c r="R55" s="18"/>
      <c r="S55" s="18"/>
      <c r="T55" s="18"/>
    </row>
    <row r="56" spans="2:21" ht="9" customHeight="1" x14ac:dyDescent="0.25">
      <c r="C56" s="42"/>
      <c r="D56" s="42"/>
      <c r="E56" s="42"/>
      <c r="F56" s="42"/>
      <c r="G56" s="42"/>
      <c r="H56" s="42"/>
      <c r="I56" s="42"/>
      <c r="J56" s="42"/>
      <c r="K56" s="42"/>
      <c r="L56" s="42"/>
      <c r="M56" s="43"/>
      <c r="N56" s="43"/>
      <c r="O56" s="43"/>
    </row>
    <row r="57" spans="2:21" x14ac:dyDescent="0.25">
      <c r="B57" s="17" t="s">
        <v>59</v>
      </c>
      <c r="D57" s="42"/>
      <c r="E57" s="42"/>
      <c r="F57" s="42"/>
      <c r="G57" s="42"/>
      <c r="H57" s="42"/>
      <c r="I57" s="42"/>
      <c r="J57" s="42"/>
      <c r="K57" s="42"/>
      <c r="L57" s="42"/>
      <c r="M57" s="43"/>
      <c r="N57" s="43"/>
      <c r="O57" s="43"/>
    </row>
    <row r="58" spans="2:21" ht="29.25" customHeight="1" x14ac:dyDescent="0.25">
      <c r="B58" s="17"/>
      <c r="C58" s="44" t="str">
        <f>IF(ISBLANK(D104), "Travel Request #1", D104)</f>
        <v>Travel Request #1</v>
      </c>
      <c r="D58" s="217" t="s">
        <v>80</v>
      </c>
      <c r="E58" s="217"/>
      <c r="F58" s="45">
        <f>F120</f>
        <v>0</v>
      </c>
      <c r="H58" s="204" t="s">
        <v>95</v>
      </c>
      <c r="I58" s="204"/>
      <c r="K58" s="47">
        <f>K120</f>
        <v>0</v>
      </c>
      <c r="L58" s="48">
        <f t="shared" ref="L58:L59" si="0">K58-F58</f>
        <v>0</v>
      </c>
      <c r="M58" s="218"/>
      <c r="N58" s="218"/>
      <c r="O58" s="219"/>
    </row>
    <row r="59" spans="2:21" ht="29.25" customHeight="1" x14ac:dyDescent="0.25">
      <c r="B59" s="17"/>
      <c r="C59" s="49" t="str">
        <f>IF(ISBLANK(D126), "Travel Request #2", D126)</f>
        <v>Travel Request #2</v>
      </c>
      <c r="D59" s="220" t="s">
        <v>80</v>
      </c>
      <c r="E59" s="220"/>
      <c r="F59" s="50">
        <f>F142</f>
        <v>0</v>
      </c>
      <c r="H59" s="204" t="s">
        <v>95</v>
      </c>
      <c r="I59" s="204"/>
      <c r="K59" s="52">
        <f>K142</f>
        <v>0</v>
      </c>
      <c r="L59" s="53">
        <f t="shared" si="0"/>
        <v>0</v>
      </c>
      <c r="M59" s="221"/>
      <c r="N59" s="221"/>
      <c r="O59" s="222"/>
    </row>
    <row r="60" spans="2:21" ht="9.75" customHeight="1" x14ac:dyDescent="0.25">
      <c r="B60" s="17"/>
      <c r="C60" s="54"/>
      <c r="D60" s="55"/>
      <c r="E60" s="55"/>
      <c r="F60" s="56"/>
      <c r="H60" s="57"/>
      <c r="K60" s="58"/>
      <c r="L60" s="56"/>
      <c r="M60" s="59"/>
      <c r="N60" s="59"/>
      <c r="O60" s="59"/>
    </row>
    <row r="61" spans="2:21" x14ac:dyDescent="0.25">
      <c r="B61" s="17" t="s">
        <v>61</v>
      </c>
      <c r="C61" s="54"/>
      <c r="D61" s="60"/>
      <c r="E61" s="60"/>
      <c r="F61" s="56"/>
      <c r="H61" s="57"/>
      <c r="K61" s="58"/>
      <c r="L61" s="56"/>
      <c r="M61" s="59"/>
      <c r="N61" s="59"/>
      <c r="O61" s="59"/>
    </row>
    <row r="62" spans="2:21" ht="29.25" customHeight="1" x14ac:dyDescent="0.25">
      <c r="B62" s="17"/>
      <c r="C62" s="44" t="str">
        <f>IF(ISBLANK(D149), "Event Request #1", D149)</f>
        <v>Event Request #1</v>
      </c>
      <c r="D62" s="217" t="s">
        <v>89</v>
      </c>
      <c r="E62" s="217"/>
      <c r="F62" s="45">
        <f>F169</f>
        <v>0</v>
      </c>
      <c r="H62" s="204" t="s">
        <v>95</v>
      </c>
      <c r="I62" s="204"/>
      <c r="K62" s="47">
        <f>K169</f>
        <v>0</v>
      </c>
      <c r="L62" s="48">
        <f t="shared" ref="L62:L64" si="1">K62-F62</f>
        <v>0</v>
      </c>
      <c r="M62" s="218"/>
      <c r="N62" s="218"/>
      <c r="O62" s="219"/>
    </row>
    <row r="63" spans="2:21" ht="29.25" customHeight="1" x14ac:dyDescent="0.25">
      <c r="B63" s="17"/>
      <c r="C63" s="44" t="str">
        <f>IF(ISBLANK(D174), "Event Request #2", D174)</f>
        <v>Event Request #2</v>
      </c>
      <c r="D63" s="220" t="s">
        <v>89</v>
      </c>
      <c r="E63" s="220"/>
      <c r="F63" s="50">
        <f>F194</f>
        <v>0</v>
      </c>
      <c r="G63" s="61"/>
      <c r="H63" s="204" t="s">
        <v>95</v>
      </c>
      <c r="I63" s="204"/>
      <c r="J63" s="61"/>
      <c r="K63" s="52">
        <f>K194</f>
        <v>0</v>
      </c>
      <c r="L63" s="53">
        <f t="shared" si="1"/>
        <v>0</v>
      </c>
      <c r="M63" s="221"/>
      <c r="N63" s="221"/>
      <c r="O63" s="222"/>
    </row>
    <row r="64" spans="2:21" ht="29.25" customHeight="1" x14ac:dyDescent="0.25">
      <c r="B64" s="17"/>
      <c r="C64" s="44" t="str">
        <f>IF(ISBLANK(D199), "Event Request #3", D199)</f>
        <v>Event Request #3</v>
      </c>
      <c r="D64" s="220" t="s">
        <v>89</v>
      </c>
      <c r="E64" s="220"/>
      <c r="F64" s="50">
        <f>F219</f>
        <v>0</v>
      </c>
      <c r="H64" s="204" t="s">
        <v>95</v>
      </c>
      <c r="I64" s="204"/>
      <c r="K64" s="52">
        <f>K219</f>
        <v>0</v>
      </c>
      <c r="L64" s="53">
        <f t="shared" si="1"/>
        <v>0</v>
      </c>
      <c r="M64" s="221"/>
      <c r="N64" s="221"/>
      <c r="O64" s="222"/>
    </row>
    <row r="65" spans="2:15" ht="9" customHeight="1" x14ac:dyDescent="0.25">
      <c r="B65" s="17"/>
      <c r="D65" s="62"/>
      <c r="E65" s="62"/>
      <c r="F65" s="56"/>
      <c r="H65" s="57"/>
      <c r="K65" s="58"/>
      <c r="L65" s="56"/>
      <c r="M65" s="59"/>
      <c r="N65" s="59"/>
      <c r="O65" s="59"/>
    </row>
    <row r="66" spans="2:15" x14ac:dyDescent="0.25">
      <c r="B66" s="17" t="s">
        <v>60</v>
      </c>
      <c r="D66" s="62"/>
      <c r="E66" s="62"/>
      <c r="F66" s="56"/>
      <c r="H66" s="57"/>
      <c r="K66" s="58"/>
      <c r="L66" s="56"/>
      <c r="M66" s="59"/>
      <c r="N66" s="59"/>
      <c r="O66" s="59"/>
    </row>
    <row r="67" spans="2:15" ht="30" customHeight="1" x14ac:dyDescent="0.25">
      <c r="B67" s="18"/>
      <c r="C67" s="63" t="s">
        <v>19</v>
      </c>
      <c r="D67" s="223"/>
      <c r="E67" s="223"/>
      <c r="F67" s="144"/>
      <c r="H67" s="46" t="str">
        <f t="shared" ref="H67:H92" si="2">IF(F67&gt;200, "Yes", "No")</f>
        <v>No</v>
      </c>
      <c r="I67" s="6" t="b">
        <v>0</v>
      </c>
      <c r="K67" s="7"/>
      <c r="L67" s="64">
        <f t="shared" ref="L67:L95" si="3">K67-F67</f>
        <v>0</v>
      </c>
      <c r="M67" s="150"/>
      <c r="N67" s="150"/>
      <c r="O67" s="151"/>
    </row>
    <row r="68" spans="2:15" ht="30" customHeight="1" x14ac:dyDescent="0.25">
      <c r="B68" s="18"/>
      <c r="C68" s="63" t="s">
        <v>68</v>
      </c>
      <c r="D68" s="223"/>
      <c r="E68" s="223"/>
      <c r="F68" s="144"/>
      <c r="H68" s="46" t="str">
        <f t="shared" si="2"/>
        <v>No</v>
      </c>
      <c r="I68" s="6" t="b">
        <v>0</v>
      </c>
      <c r="K68" s="7"/>
      <c r="L68" s="64">
        <f t="shared" si="3"/>
        <v>0</v>
      </c>
      <c r="M68" s="150"/>
      <c r="N68" s="150"/>
      <c r="O68" s="151"/>
    </row>
    <row r="69" spans="2:15" ht="30" customHeight="1" x14ac:dyDescent="0.25">
      <c r="B69" s="18"/>
      <c r="C69" s="63" t="s">
        <v>69</v>
      </c>
      <c r="D69" s="223"/>
      <c r="E69" s="223"/>
      <c r="F69" s="144"/>
      <c r="H69" s="46" t="str">
        <f t="shared" si="2"/>
        <v>No</v>
      </c>
      <c r="I69" s="6" t="b">
        <v>0</v>
      </c>
      <c r="K69" s="8"/>
      <c r="L69" s="65">
        <f t="shared" si="3"/>
        <v>0</v>
      </c>
      <c r="M69" s="225"/>
      <c r="N69" s="225"/>
      <c r="O69" s="226"/>
    </row>
    <row r="70" spans="2:15" ht="30" customHeight="1" x14ac:dyDescent="0.25">
      <c r="B70" s="18"/>
      <c r="C70" s="66" t="s">
        <v>75</v>
      </c>
      <c r="D70" s="224"/>
      <c r="E70" s="224"/>
      <c r="F70" s="145"/>
      <c r="H70" s="51" t="str">
        <f t="shared" si="2"/>
        <v>No</v>
      </c>
      <c r="I70" s="10" t="b">
        <v>0</v>
      </c>
      <c r="K70" s="8"/>
      <c r="L70" s="65">
        <f t="shared" si="3"/>
        <v>0</v>
      </c>
      <c r="M70" s="225"/>
      <c r="N70" s="225"/>
      <c r="O70" s="226"/>
    </row>
    <row r="71" spans="2:15" ht="30" customHeight="1" x14ac:dyDescent="0.25">
      <c r="B71" s="18"/>
      <c r="C71" s="66" t="s">
        <v>53</v>
      </c>
      <c r="D71" s="224"/>
      <c r="E71" s="224"/>
      <c r="F71" s="145"/>
      <c r="H71" s="51" t="str">
        <f t="shared" si="2"/>
        <v>No</v>
      </c>
      <c r="I71" s="10" t="b">
        <v>0</v>
      </c>
      <c r="K71" s="8"/>
      <c r="L71" s="65">
        <f t="shared" si="3"/>
        <v>0</v>
      </c>
      <c r="M71" s="225"/>
      <c r="N71" s="225"/>
      <c r="O71" s="226"/>
    </row>
    <row r="72" spans="2:15" ht="30" customHeight="1" x14ac:dyDescent="0.25">
      <c r="B72" s="18"/>
      <c r="C72" s="66" t="s">
        <v>70</v>
      </c>
      <c r="D72" s="224"/>
      <c r="E72" s="224"/>
      <c r="F72" s="145"/>
      <c r="H72" s="51" t="str">
        <f t="shared" si="2"/>
        <v>No</v>
      </c>
      <c r="I72" s="10" t="b">
        <v>0</v>
      </c>
      <c r="K72" s="8"/>
      <c r="L72" s="65">
        <f t="shared" si="3"/>
        <v>0</v>
      </c>
      <c r="M72" s="225"/>
      <c r="N72" s="225"/>
      <c r="O72" s="226"/>
    </row>
    <row r="73" spans="2:15" ht="30" customHeight="1" x14ac:dyDescent="0.25">
      <c r="B73" s="18"/>
      <c r="C73" s="66" t="s">
        <v>76</v>
      </c>
      <c r="D73" s="224"/>
      <c r="E73" s="224"/>
      <c r="F73" s="145"/>
      <c r="H73" s="51" t="str">
        <f t="shared" si="2"/>
        <v>No</v>
      </c>
      <c r="I73" s="10" t="b">
        <v>0</v>
      </c>
      <c r="K73" s="8"/>
      <c r="L73" s="65">
        <f t="shared" si="3"/>
        <v>0</v>
      </c>
      <c r="M73" s="225"/>
      <c r="N73" s="225"/>
      <c r="O73" s="226"/>
    </row>
    <row r="74" spans="2:15" ht="30" customHeight="1" x14ac:dyDescent="0.25">
      <c r="B74" s="18"/>
      <c r="C74" s="66" t="s">
        <v>77</v>
      </c>
      <c r="D74" s="224"/>
      <c r="E74" s="224"/>
      <c r="F74" s="145"/>
      <c r="H74" s="51" t="str">
        <f t="shared" si="2"/>
        <v>No</v>
      </c>
      <c r="I74" s="10" t="b">
        <v>0</v>
      </c>
      <c r="K74" s="8"/>
      <c r="L74" s="65">
        <f t="shared" si="3"/>
        <v>0</v>
      </c>
      <c r="M74" s="225"/>
      <c r="N74" s="225"/>
      <c r="O74" s="226"/>
    </row>
    <row r="75" spans="2:15" ht="30" customHeight="1" x14ac:dyDescent="0.25">
      <c r="B75" s="18"/>
      <c r="C75" s="66" t="s">
        <v>71</v>
      </c>
      <c r="D75" s="224"/>
      <c r="E75" s="224"/>
      <c r="F75" s="145"/>
      <c r="H75" s="51" t="str">
        <f t="shared" si="2"/>
        <v>No</v>
      </c>
      <c r="I75" s="10" t="b">
        <v>0</v>
      </c>
      <c r="K75" s="8"/>
      <c r="L75" s="65">
        <f t="shared" si="3"/>
        <v>0</v>
      </c>
      <c r="M75" s="225"/>
      <c r="N75" s="225"/>
      <c r="O75" s="226"/>
    </row>
    <row r="76" spans="2:15" ht="8.25" customHeight="1" x14ac:dyDescent="0.25">
      <c r="B76" s="18"/>
      <c r="C76" s="67"/>
      <c r="D76" s="146"/>
      <c r="E76" s="146"/>
      <c r="F76" s="146"/>
      <c r="H76" s="57"/>
      <c r="K76" s="58"/>
      <c r="L76" s="56"/>
      <c r="M76" s="59"/>
      <c r="N76" s="59"/>
      <c r="O76" s="59"/>
    </row>
    <row r="77" spans="2:15" x14ac:dyDescent="0.25">
      <c r="B77" s="17" t="s">
        <v>62</v>
      </c>
      <c r="D77" s="227"/>
      <c r="E77" s="227"/>
      <c r="F77" s="146"/>
      <c r="H77" s="57"/>
      <c r="K77" s="58"/>
      <c r="L77" s="56"/>
      <c r="M77" s="59"/>
      <c r="N77" s="59"/>
      <c r="O77" s="59"/>
    </row>
    <row r="78" spans="2:15" ht="30" customHeight="1" x14ac:dyDescent="0.25">
      <c r="B78" s="18"/>
      <c r="C78" s="63" t="s">
        <v>54</v>
      </c>
      <c r="D78" s="223"/>
      <c r="E78" s="223"/>
      <c r="F78" s="144"/>
      <c r="H78" s="46" t="str">
        <f t="shared" si="2"/>
        <v>No</v>
      </c>
      <c r="I78" s="6" t="b">
        <v>0</v>
      </c>
      <c r="K78" s="7"/>
      <c r="L78" s="64">
        <f t="shared" si="3"/>
        <v>0</v>
      </c>
      <c r="M78" s="150"/>
      <c r="N78" s="150"/>
      <c r="O78" s="151"/>
    </row>
    <row r="79" spans="2:15" ht="30" customHeight="1" x14ac:dyDescent="0.25">
      <c r="B79" s="18"/>
      <c r="C79" s="66" t="s">
        <v>55</v>
      </c>
      <c r="D79" s="224"/>
      <c r="E79" s="224"/>
      <c r="F79" s="145"/>
      <c r="H79" s="51" t="str">
        <f t="shared" si="2"/>
        <v>No</v>
      </c>
      <c r="I79" s="10" t="b">
        <v>0</v>
      </c>
      <c r="K79" s="8"/>
      <c r="L79" s="65">
        <f t="shared" si="3"/>
        <v>0</v>
      </c>
      <c r="M79" s="225"/>
      <c r="N79" s="225"/>
      <c r="O79" s="226"/>
    </row>
    <row r="80" spans="2:15" ht="30" customHeight="1" x14ac:dyDescent="0.25">
      <c r="B80" s="18"/>
      <c r="C80" s="63" t="s">
        <v>63</v>
      </c>
      <c r="D80" s="223"/>
      <c r="E80" s="223"/>
      <c r="F80" s="144"/>
      <c r="H80" s="46" t="str">
        <f t="shared" si="2"/>
        <v>No</v>
      </c>
      <c r="I80" s="6" t="b">
        <v>0</v>
      </c>
      <c r="K80" s="7"/>
      <c r="L80" s="64">
        <f t="shared" si="3"/>
        <v>0</v>
      </c>
      <c r="M80" s="150"/>
      <c r="N80" s="150"/>
      <c r="O80" s="151"/>
    </row>
    <row r="81" spans="2:15" ht="9" customHeight="1" x14ac:dyDescent="0.25">
      <c r="B81" s="18"/>
      <c r="C81" s="67"/>
      <c r="D81" s="147"/>
      <c r="E81" s="147"/>
      <c r="F81" s="146"/>
      <c r="H81" s="57"/>
      <c r="K81" s="58"/>
      <c r="L81" s="56"/>
      <c r="M81" s="59"/>
      <c r="N81" s="59"/>
      <c r="O81" s="59"/>
    </row>
    <row r="82" spans="2:15" x14ac:dyDescent="0.25">
      <c r="B82" s="17" t="s">
        <v>64</v>
      </c>
      <c r="D82" s="227"/>
      <c r="E82" s="227"/>
      <c r="F82" s="146"/>
      <c r="H82" s="57"/>
      <c r="K82" s="58"/>
      <c r="L82" s="56"/>
      <c r="M82" s="59"/>
      <c r="N82" s="59"/>
      <c r="O82" s="59"/>
    </row>
    <row r="83" spans="2:15" ht="30" customHeight="1" x14ac:dyDescent="0.25">
      <c r="B83" s="18"/>
      <c r="C83" s="63" t="s">
        <v>57</v>
      </c>
      <c r="D83" s="223"/>
      <c r="E83" s="223"/>
      <c r="F83" s="144"/>
      <c r="H83" s="46" t="str">
        <f t="shared" si="2"/>
        <v>No</v>
      </c>
      <c r="I83" s="6" t="b">
        <v>0</v>
      </c>
      <c r="K83" s="7"/>
      <c r="L83" s="64">
        <f t="shared" si="3"/>
        <v>0</v>
      </c>
      <c r="M83" s="150"/>
      <c r="N83" s="150"/>
      <c r="O83" s="151"/>
    </row>
    <row r="84" spans="2:15" ht="30" customHeight="1" x14ac:dyDescent="0.25">
      <c r="B84" s="18"/>
      <c r="C84" s="66" t="s">
        <v>66</v>
      </c>
      <c r="D84" s="224"/>
      <c r="E84" s="224"/>
      <c r="F84" s="145"/>
      <c r="H84" s="51" t="str">
        <f t="shared" si="2"/>
        <v>No</v>
      </c>
      <c r="I84" s="10" t="b">
        <v>0</v>
      </c>
      <c r="K84" s="8"/>
      <c r="L84" s="65">
        <f t="shared" si="3"/>
        <v>0</v>
      </c>
      <c r="M84" s="225"/>
      <c r="N84" s="225"/>
      <c r="O84" s="226"/>
    </row>
    <row r="85" spans="2:15" ht="30" customHeight="1" x14ac:dyDescent="0.25">
      <c r="B85" s="18"/>
      <c r="C85" s="66" t="s">
        <v>67</v>
      </c>
      <c r="D85" s="224"/>
      <c r="E85" s="224"/>
      <c r="F85" s="145"/>
      <c r="H85" s="51" t="str">
        <f t="shared" si="2"/>
        <v>No</v>
      </c>
      <c r="I85" s="10" t="b">
        <v>0</v>
      </c>
      <c r="K85" s="8"/>
      <c r="L85" s="65">
        <f t="shared" si="3"/>
        <v>0</v>
      </c>
      <c r="M85" s="225"/>
      <c r="N85" s="225"/>
      <c r="O85" s="226"/>
    </row>
    <row r="86" spans="2:15" ht="30" customHeight="1" x14ac:dyDescent="0.25">
      <c r="B86" s="18"/>
      <c r="C86" s="63" t="s">
        <v>56</v>
      </c>
      <c r="D86" s="223"/>
      <c r="E86" s="223"/>
      <c r="F86" s="144"/>
      <c r="H86" s="46" t="str">
        <f t="shared" si="2"/>
        <v>No</v>
      </c>
      <c r="I86" s="6" t="b">
        <v>0</v>
      </c>
      <c r="K86" s="7"/>
      <c r="L86" s="64">
        <f t="shared" si="3"/>
        <v>0</v>
      </c>
      <c r="M86" s="150"/>
      <c r="N86" s="150"/>
      <c r="O86" s="151"/>
    </row>
    <row r="87" spans="2:15" ht="30" customHeight="1" x14ac:dyDescent="0.25">
      <c r="B87" s="18"/>
      <c r="C87" s="66" t="s">
        <v>58</v>
      </c>
      <c r="D87" s="223"/>
      <c r="E87" s="223"/>
      <c r="F87" s="144"/>
      <c r="H87" s="51" t="str">
        <f t="shared" si="2"/>
        <v>No</v>
      </c>
      <c r="I87" s="10" t="b">
        <v>0</v>
      </c>
      <c r="K87" s="8"/>
      <c r="L87" s="65">
        <f t="shared" si="3"/>
        <v>0</v>
      </c>
      <c r="M87" s="225"/>
      <c r="N87" s="225"/>
      <c r="O87" s="226"/>
    </row>
    <row r="88" spans="2:15" ht="9" customHeight="1" x14ac:dyDescent="0.25">
      <c r="B88" s="18"/>
      <c r="C88" s="67"/>
      <c r="D88" s="146"/>
      <c r="E88" s="146"/>
      <c r="F88" s="146"/>
      <c r="H88" s="57"/>
      <c r="K88" s="58"/>
      <c r="L88" s="56"/>
      <c r="M88" s="59"/>
      <c r="N88" s="59"/>
      <c r="O88" s="59"/>
    </row>
    <row r="89" spans="2:15" x14ac:dyDescent="0.25">
      <c r="B89" s="17" t="s">
        <v>65</v>
      </c>
      <c r="D89" s="227"/>
      <c r="E89" s="227"/>
      <c r="F89" s="146"/>
      <c r="H89" s="57"/>
      <c r="K89" s="58"/>
      <c r="L89" s="56"/>
      <c r="M89" s="59"/>
      <c r="N89" s="59"/>
      <c r="O89" s="59"/>
    </row>
    <row r="90" spans="2:15" ht="30" customHeight="1" x14ac:dyDescent="0.25">
      <c r="C90" s="63" t="s">
        <v>38</v>
      </c>
      <c r="D90" s="223"/>
      <c r="E90" s="223"/>
      <c r="F90" s="144"/>
      <c r="H90" s="46" t="str">
        <f t="shared" ref="H90:H91" si="4">IF(F90&gt;200, "Yes", "No")</f>
        <v>No</v>
      </c>
      <c r="I90" s="6" t="b">
        <v>0</v>
      </c>
      <c r="K90" s="7"/>
      <c r="L90" s="64">
        <f t="shared" ref="L90:L91" si="5">K90-F90</f>
        <v>0</v>
      </c>
      <c r="M90" s="150"/>
      <c r="N90" s="150"/>
      <c r="O90" s="151"/>
    </row>
    <row r="91" spans="2:15" ht="30" customHeight="1" x14ac:dyDescent="0.25">
      <c r="C91" s="66" t="s">
        <v>38</v>
      </c>
      <c r="D91" s="224"/>
      <c r="E91" s="224"/>
      <c r="F91" s="145"/>
      <c r="H91" s="51" t="str">
        <f t="shared" si="4"/>
        <v>No</v>
      </c>
      <c r="I91" s="10" t="b">
        <v>0</v>
      </c>
      <c r="K91" s="8"/>
      <c r="L91" s="65">
        <f t="shared" si="5"/>
        <v>0</v>
      </c>
      <c r="M91" s="225"/>
      <c r="N91" s="225"/>
      <c r="O91" s="226"/>
    </row>
    <row r="92" spans="2:15" ht="30" customHeight="1" x14ac:dyDescent="0.25">
      <c r="B92" s="18"/>
      <c r="C92" s="66" t="s">
        <v>38</v>
      </c>
      <c r="D92" s="224"/>
      <c r="E92" s="224"/>
      <c r="F92" s="145"/>
      <c r="H92" s="51" t="str">
        <f t="shared" si="2"/>
        <v>No</v>
      </c>
      <c r="I92" s="10" t="b">
        <v>0</v>
      </c>
      <c r="K92" s="8"/>
      <c r="L92" s="64">
        <f t="shared" si="3"/>
        <v>0</v>
      </c>
      <c r="M92" s="225"/>
      <c r="N92" s="225"/>
      <c r="O92" s="226"/>
    </row>
    <row r="93" spans="2:15" x14ac:dyDescent="0.25">
      <c r="E93" s="68" t="s">
        <v>74</v>
      </c>
      <c r="F93" s="69">
        <f>SUM(F58:F92)</f>
        <v>0</v>
      </c>
      <c r="K93" s="69">
        <f>SUM(K58:K92)</f>
        <v>0</v>
      </c>
      <c r="L93" s="85">
        <f t="shared" si="3"/>
        <v>0</v>
      </c>
      <c r="M93" s="70"/>
      <c r="N93" s="70"/>
      <c r="O93" s="70"/>
    </row>
    <row r="94" spans="2:15" x14ac:dyDescent="0.25">
      <c r="E94" s="68" t="s">
        <v>72</v>
      </c>
      <c r="F94" s="71">
        <f>ROUNDUP(F93*0.5%,0)</f>
        <v>0</v>
      </c>
      <c r="K94" s="71">
        <f>ROUNDUP(K93*0.5%,0)</f>
        <v>0</v>
      </c>
      <c r="L94" s="61"/>
    </row>
    <row r="95" spans="2:15" ht="15.75" thickBot="1" x14ac:dyDescent="0.3">
      <c r="E95" s="68" t="s">
        <v>73</v>
      </c>
      <c r="F95" s="72">
        <f>F93+F94</f>
        <v>0</v>
      </c>
      <c r="K95" s="72">
        <f>K93+K94</f>
        <v>0</v>
      </c>
      <c r="L95" s="86">
        <f t="shared" si="3"/>
        <v>0</v>
      </c>
    </row>
    <row r="96" spans="2:15" ht="15.75" thickTop="1" x14ac:dyDescent="0.25"/>
    <row r="97" spans="2:15" x14ac:dyDescent="0.25">
      <c r="J97" s="68" t="s">
        <v>15</v>
      </c>
      <c r="K97" s="228"/>
      <c r="L97" s="229"/>
      <c r="M97" s="229"/>
      <c r="N97" s="229"/>
      <c r="O97" s="230"/>
    </row>
    <row r="98" spans="2:15" x14ac:dyDescent="0.25">
      <c r="K98" s="231"/>
      <c r="L98" s="232"/>
      <c r="M98" s="232"/>
      <c r="N98" s="232"/>
      <c r="O98" s="233"/>
    </row>
    <row r="99" spans="2:15" x14ac:dyDescent="0.25">
      <c r="K99" s="231"/>
      <c r="L99" s="232"/>
      <c r="M99" s="232"/>
      <c r="N99" s="232"/>
      <c r="O99" s="233"/>
    </row>
    <row r="100" spans="2:15" x14ac:dyDescent="0.25">
      <c r="K100" s="234"/>
      <c r="L100" s="235"/>
      <c r="M100" s="235"/>
      <c r="N100" s="235"/>
      <c r="O100" s="236"/>
    </row>
    <row r="102" spans="2:15" x14ac:dyDescent="0.25">
      <c r="B102" s="167" t="s">
        <v>79</v>
      </c>
      <c r="C102" s="167"/>
      <c r="D102" s="167"/>
      <c r="E102" s="167"/>
      <c r="F102" s="167"/>
      <c r="G102" s="167"/>
      <c r="H102" s="167"/>
      <c r="I102" s="167"/>
      <c r="J102" s="167"/>
      <c r="K102" s="167"/>
      <c r="L102" s="167"/>
      <c r="M102" s="167"/>
      <c r="N102" s="167"/>
      <c r="O102" s="167"/>
    </row>
    <row r="103" spans="2:15" x14ac:dyDescent="0.25">
      <c r="D103" s="18"/>
    </row>
    <row r="104" spans="2:15" x14ac:dyDescent="0.25">
      <c r="B104" s="156" t="s">
        <v>81</v>
      </c>
      <c r="C104" s="156"/>
      <c r="D104" s="168"/>
      <c r="E104" s="169"/>
      <c r="F104" s="170"/>
      <c r="G104" s="73"/>
      <c r="H104" s="171" t="s">
        <v>96</v>
      </c>
      <c r="I104" s="171"/>
      <c r="J104" s="171"/>
      <c r="K104" s="11"/>
      <c r="L104" s="74" t="s">
        <v>9</v>
      </c>
      <c r="M104" s="168"/>
      <c r="N104" s="169"/>
      <c r="O104" s="170"/>
    </row>
    <row r="105" spans="2:15" x14ac:dyDescent="0.25">
      <c r="B105" s="75"/>
      <c r="C105" s="75"/>
      <c r="D105" s="70"/>
      <c r="E105" s="70"/>
      <c r="F105" s="59"/>
      <c r="G105" s="59"/>
      <c r="H105" s="59"/>
    </row>
    <row r="106" spans="2:15" x14ac:dyDescent="0.25">
      <c r="B106" s="156" t="s">
        <v>18</v>
      </c>
      <c r="C106" s="156"/>
      <c r="D106" s="157"/>
      <c r="E106" s="158"/>
      <c r="F106" s="158"/>
      <c r="G106" s="158"/>
      <c r="H106" s="158"/>
      <c r="I106" s="158"/>
      <c r="J106" s="158"/>
      <c r="K106" s="158"/>
      <c r="L106" s="158"/>
      <c r="M106" s="158"/>
      <c r="N106" s="158"/>
      <c r="O106" s="159"/>
    </row>
    <row r="107" spans="2:15" x14ac:dyDescent="0.25">
      <c r="B107" s="36"/>
      <c r="D107" s="160"/>
      <c r="E107" s="161"/>
      <c r="F107" s="161"/>
      <c r="G107" s="161"/>
      <c r="H107" s="161"/>
      <c r="I107" s="161"/>
      <c r="J107" s="161"/>
      <c r="K107" s="161"/>
      <c r="L107" s="161"/>
      <c r="M107" s="161"/>
      <c r="N107" s="161"/>
      <c r="O107" s="162"/>
    </row>
    <row r="108" spans="2:15" x14ac:dyDescent="0.25">
      <c r="D108" s="163"/>
      <c r="E108" s="164"/>
      <c r="F108" s="164"/>
      <c r="G108" s="164"/>
      <c r="H108" s="164"/>
      <c r="I108" s="164"/>
      <c r="J108" s="164"/>
      <c r="K108" s="164"/>
      <c r="L108" s="164"/>
      <c r="M108" s="164"/>
      <c r="N108" s="164"/>
      <c r="O108" s="165"/>
    </row>
    <row r="110" spans="2:15" x14ac:dyDescent="0.25">
      <c r="F110" s="57"/>
      <c r="H110" s="166" t="s">
        <v>13</v>
      </c>
      <c r="I110" s="166"/>
      <c r="K110" s="155" t="s">
        <v>14</v>
      </c>
      <c r="L110" s="155"/>
      <c r="M110" s="155"/>
      <c r="N110" s="155"/>
      <c r="O110" s="155"/>
    </row>
    <row r="111" spans="2:15" ht="30" x14ac:dyDescent="0.25">
      <c r="D111" s="40"/>
      <c r="E111" s="87" t="s">
        <v>0</v>
      </c>
      <c r="F111" s="41" t="s">
        <v>6</v>
      </c>
      <c r="G111" s="42"/>
      <c r="H111" s="87" t="s">
        <v>4</v>
      </c>
      <c r="I111" s="41" t="s">
        <v>5</v>
      </c>
      <c r="J111" s="42"/>
      <c r="K111" s="95" t="s">
        <v>12</v>
      </c>
      <c r="L111" s="96" t="s">
        <v>8</v>
      </c>
      <c r="M111" s="148" t="s">
        <v>10</v>
      </c>
      <c r="N111" s="148"/>
      <c r="O111" s="149"/>
    </row>
    <row r="112" spans="2:15" x14ac:dyDescent="0.25">
      <c r="D112" s="76"/>
      <c r="E112" s="94" t="s">
        <v>1</v>
      </c>
      <c r="F112" s="5"/>
      <c r="H112" s="46" t="str">
        <f>IF(F112&gt;200,"Yes","No")</f>
        <v>No</v>
      </c>
      <c r="I112" s="6" t="b">
        <v>0</v>
      </c>
      <c r="K112" s="7"/>
      <c r="L112" s="64">
        <f t="shared" ref="L112:L115" si="6">K112-F112</f>
        <v>0</v>
      </c>
      <c r="M112" s="150"/>
      <c r="N112" s="150"/>
      <c r="O112" s="151"/>
    </row>
    <row r="113" spans="2:16" x14ac:dyDescent="0.25">
      <c r="D113" s="76"/>
      <c r="E113" s="94" t="s">
        <v>3</v>
      </c>
      <c r="F113" s="5"/>
      <c r="H113" s="51" t="str">
        <f t="shared" ref="H113:H119" si="7">IF(F113&gt;200,"Yes","No")</f>
        <v>No</v>
      </c>
      <c r="I113" s="6" t="b">
        <v>0</v>
      </c>
      <c r="K113" s="7"/>
      <c r="L113" s="64">
        <f t="shared" si="6"/>
        <v>0</v>
      </c>
      <c r="M113" s="150"/>
      <c r="N113" s="150"/>
      <c r="O113" s="151"/>
    </row>
    <row r="114" spans="2:16" x14ac:dyDescent="0.25">
      <c r="D114" s="76"/>
      <c r="E114" s="94" t="s">
        <v>2</v>
      </c>
      <c r="F114" s="5"/>
      <c r="H114" s="51" t="str">
        <f t="shared" si="7"/>
        <v>No</v>
      </c>
      <c r="I114" s="6" t="b">
        <v>0</v>
      </c>
      <c r="K114" s="7"/>
      <c r="L114" s="64">
        <f t="shared" si="6"/>
        <v>0</v>
      </c>
      <c r="M114" s="150"/>
      <c r="N114" s="150"/>
      <c r="O114" s="151"/>
    </row>
    <row r="115" spans="2:16" x14ac:dyDescent="0.25">
      <c r="D115" s="76"/>
      <c r="E115" s="94" t="s">
        <v>21</v>
      </c>
      <c r="F115" s="5"/>
      <c r="H115" s="51" t="str">
        <f t="shared" si="7"/>
        <v>No</v>
      </c>
      <c r="I115" s="6" t="b">
        <v>0</v>
      </c>
      <c r="K115" s="7"/>
      <c r="L115" s="64">
        <f t="shared" si="6"/>
        <v>0</v>
      </c>
      <c r="M115" s="150"/>
      <c r="N115" s="150"/>
      <c r="O115" s="151"/>
    </row>
    <row r="116" spans="2:16" x14ac:dyDescent="0.25">
      <c r="D116" s="76"/>
      <c r="E116" s="94" t="s">
        <v>11</v>
      </c>
      <c r="F116" s="5"/>
      <c r="H116" s="51" t="str">
        <f t="shared" si="7"/>
        <v>No</v>
      </c>
      <c r="I116" s="6" t="b">
        <v>0</v>
      </c>
      <c r="K116" s="7"/>
      <c r="L116" s="64">
        <f>K116-F116</f>
        <v>0</v>
      </c>
      <c r="M116" s="150"/>
      <c r="N116" s="150"/>
      <c r="O116" s="151"/>
    </row>
    <row r="117" spans="2:16" x14ac:dyDescent="0.25">
      <c r="D117" s="76"/>
      <c r="E117" s="94" t="s">
        <v>127</v>
      </c>
      <c r="F117" s="5"/>
      <c r="H117" s="51" t="str">
        <f t="shared" si="7"/>
        <v>No</v>
      </c>
      <c r="I117" s="6" t="b">
        <v>0</v>
      </c>
      <c r="K117" s="7"/>
      <c r="L117" s="64">
        <f t="shared" ref="L117:L119" si="8">K117-F117</f>
        <v>0</v>
      </c>
      <c r="M117" s="150"/>
      <c r="N117" s="150"/>
      <c r="O117" s="151"/>
    </row>
    <row r="118" spans="2:16" x14ac:dyDescent="0.25">
      <c r="D118" s="76"/>
      <c r="E118" s="94" t="s">
        <v>20</v>
      </c>
      <c r="F118" s="5"/>
      <c r="H118" s="51" t="str">
        <f t="shared" si="7"/>
        <v>No</v>
      </c>
      <c r="I118" s="6" t="b">
        <v>0</v>
      </c>
      <c r="K118" s="7"/>
      <c r="L118" s="64">
        <f t="shared" si="8"/>
        <v>0</v>
      </c>
      <c r="M118" s="150"/>
      <c r="N118" s="150"/>
      <c r="O118" s="151"/>
    </row>
    <row r="119" spans="2:16" x14ac:dyDescent="0.25">
      <c r="D119" s="76"/>
      <c r="E119" s="94" t="s">
        <v>22</v>
      </c>
      <c r="F119" s="5"/>
      <c r="H119" s="51" t="str">
        <f t="shared" si="7"/>
        <v>No</v>
      </c>
      <c r="I119" s="6" t="b">
        <v>0</v>
      </c>
      <c r="K119" s="7"/>
      <c r="L119" s="64">
        <f t="shared" si="8"/>
        <v>0</v>
      </c>
      <c r="M119" s="150"/>
      <c r="N119" s="150"/>
      <c r="O119" s="151"/>
    </row>
    <row r="120" spans="2:16" ht="15.75" thickBot="1" x14ac:dyDescent="0.3">
      <c r="E120" s="68" t="s">
        <v>7</v>
      </c>
      <c r="F120" s="78">
        <f>SUM(F112:F119)</f>
        <v>0</v>
      </c>
      <c r="K120" s="79">
        <f>SUM(K112:K119)</f>
        <v>0</v>
      </c>
      <c r="L120" s="69"/>
      <c r="M120" s="70"/>
      <c r="N120" s="70"/>
      <c r="O120" s="70"/>
    </row>
    <row r="121" spans="2:16" ht="15.75" thickTop="1" x14ac:dyDescent="0.25"/>
    <row r="122" spans="2:16" x14ac:dyDescent="0.25">
      <c r="E122" s="68" t="s">
        <v>78</v>
      </c>
      <c r="F122" s="71" t="e">
        <f>F120/K104</f>
        <v>#DIV/0!</v>
      </c>
      <c r="J122" s="68"/>
      <c r="K122" s="77" t="e">
        <f>K120/K104</f>
        <v>#DIV/0!</v>
      </c>
      <c r="L122" s="67"/>
      <c r="M122" s="237" t="s">
        <v>82</v>
      </c>
      <c r="N122" s="237"/>
      <c r="O122" s="237"/>
      <c r="P122" s="237"/>
    </row>
    <row r="123" spans="2:16" x14ac:dyDescent="0.25">
      <c r="E123" s="80"/>
      <c r="F123" s="81"/>
      <c r="J123" s="68"/>
      <c r="K123" s="81"/>
      <c r="L123" s="67"/>
      <c r="M123" s="82"/>
    </row>
    <row r="124" spans="2:16" x14ac:dyDescent="0.25">
      <c r="B124" s="167" t="s">
        <v>83</v>
      </c>
      <c r="C124" s="167"/>
      <c r="D124" s="167"/>
      <c r="E124" s="167"/>
      <c r="F124" s="167"/>
      <c r="G124" s="167"/>
      <c r="H124" s="167"/>
      <c r="I124" s="167"/>
      <c r="J124" s="167"/>
      <c r="K124" s="167"/>
      <c r="L124" s="167"/>
      <c r="M124" s="167"/>
      <c r="N124" s="167"/>
      <c r="O124" s="167"/>
    </row>
    <row r="125" spans="2:16" x14ac:dyDescent="0.25">
      <c r="D125" s="18"/>
    </row>
    <row r="126" spans="2:16" ht="15" customHeight="1" x14ac:dyDescent="0.25">
      <c r="B126" s="156" t="s">
        <v>81</v>
      </c>
      <c r="C126" s="156"/>
      <c r="D126" s="168"/>
      <c r="E126" s="169"/>
      <c r="F126" s="170"/>
      <c r="G126" s="73"/>
      <c r="H126" s="171" t="s">
        <v>96</v>
      </c>
      <c r="I126" s="171"/>
      <c r="J126" s="171"/>
      <c r="K126" s="11"/>
      <c r="L126" s="74" t="s">
        <v>9</v>
      </c>
      <c r="M126" s="168"/>
      <c r="N126" s="169"/>
      <c r="O126" s="170"/>
    </row>
    <row r="127" spans="2:16" x14ac:dyDescent="0.25">
      <c r="B127" s="75"/>
      <c r="C127" s="75"/>
      <c r="D127" s="70"/>
      <c r="E127" s="70"/>
      <c r="F127" s="59"/>
      <c r="G127" s="59"/>
      <c r="H127" s="59"/>
    </row>
    <row r="128" spans="2:16" x14ac:dyDescent="0.25">
      <c r="B128" s="156" t="s">
        <v>18</v>
      </c>
      <c r="C128" s="156"/>
      <c r="D128" s="157"/>
      <c r="E128" s="158"/>
      <c r="F128" s="158"/>
      <c r="G128" s="158"/>
      <c r="H128" s="158"/>
      <c r="I128" s="158"/>
      <c r="J128" s="158"/>
      <c r="K128" s="158"/>
      <c r="L128" s="158"/>
      <c r="M128" s="158"/>
      <c r="N128" s="158"/>
      <c r="O128" s="159"/>
    </row>
    <row r="129" spans="2:16" x14ac:dyDescent="0.25">
      <c r="B129" s="36"/>
      <c r="D129" s="160"/>
      <c r="E129" s="161"/>
      <c r="F129" s="161"/>
      <c r="G129" s="161"/>
      <c r="H129" s="161"/>
      <c r="I129" s="161"/>
      <c r="J129" s="161"/>
      <c r="K129" s="161"/>
      <c r="L129" s="161"/>
      <c r="M129" s="161"/>
      <c r="N129" s="161"/>
      <c r="O129" s="162"/>
    </row>
    <row r="130" spans="2:16" x14ac:dyDescent="0.25">
      <c r="D130" s="163"/>
      <c r="E130" s="164"/>
      <c r="F130" s="164"/>
      <c r="G130" s="164"/>
      <c r="H130" s="164"/>
      <c r="I130" s="164"/>
      <c r="J130" s="164"/>
      <c r="K130" s="164"/>
      <c r="L130" s="164"/>
      <c r="M130" s="164"/>
      <c r="N130" s="164"/>
      <c r="O130" s="165"/>
    </row>
    <row r="132" spans="2:16" x14ac:dyDescent="0.25">
      <c r="F132" s="57"/>
      <c r="H132" s="166" t="s">
        <v>13</v>
      </c>
      <c r="I132" s="166"/>
      <c r="K132" s="155" t="s">
        <v>14</v>
      </c>
      <c r="L132" s="155"/>
      <c r="M132" s="155"/>
      <c r="N132" s="155"/>
      <c r="O132" s="155"/>
    </row>
    <row r="133" spans="2:16" ht="30" x14ac:dyDescent="0.25">
      <c r="D133" s="40"/>
      <c r="E133" s="87" t="s">
        <v>0</v>
      </c>
      <c r="F133" s="41" t="s">
        <v>6</v>
      </c>
      <c r="G133" s="42"/>
      <c r="H133" s="87" t="s">
        <v>4</v>
      </c>
      <c r="I133" s="41" t="s">
        <v>5</v>
      </c>
      <c r="J133" s="42"/>
      <c r="K133" s="95" t="s">
        <v>12</v>
      </c>
      <c r="L133" s="96" t="s">
        <v>8</v>
      </c>
      <c r="M133" s="148" t="s">
        <v>10</v>
      </c>
      <c r="N133" s="148"/>
      <c r="O133" s="149"/>
    </row>
    <row r="134" spans="2:16" x14ac:dyDescent="0.25">
      <c r="D134" s="76"/>
      <c r="E134" s="94" t="s">
        <v>1</v>
      </c>
      <c r="F134" s="5"/>
      <c r="H134" s="46" t="str">
        <f t="shared" ref="H134:H141" si="9">IF(F134&gt;200,"Yes","No")</f>
        <v>No</v>
      </c>
      <c r="I134" s="6" t="b">
        <v>0</v>
      </c>
      <c r="K134" s="7"/>
      <c r="L134" s="64">
        <f t="shared" ref="L134:L141" si="10">K134-F134</f>
        <v>0</v>
      </c>
      <c r="M134" s="150"/>
      <c r="N134" s="150"/>
      <c r="O134" s="151"/>
    </row>
    <row r="135" spans="2:16" x14ac:dyDescent="0.25">
      <c r="D135" s="76"/>
      <c r="E135" s="94" t="s">
        <v>3</v>
      </c>
      <c r="F135" s="5"/>
      <c r="H135" s="51" t="str">
        <f t="shared" si="9"/>
        <v>No</v>
      </c>
      <c r="I135" s="6" t="b">
        <v>0</v>
      </c>
      <c r="K135" s="7"/>
      <c r="L135" s="64">
        <f t="shared" si="10"/>
        <v>0</v>
      </c>
      <c r="M135" s="150"/>
      <c r="N135" s="150"/>
      <c r="O135" s="151"/>
    </row>
    <row r="136" spans="2:16" x14ac:dyDescent="0.25">
      <c r="D136" s="76"/>
      <c r="E136" s="94" t="s">
        <v>2</v>
      </c>
      <c r="F136" s="5"/>
      <c r="H136" s="51" t="str">
        <f t="shared" si="9"/>
        <v>No</v>
      </c>
      <c r="I136" s="6" t="b">
        <v>0</v>
      </c>
      <c r="K136" s="7"/>
      <c r="L136" s="64">
        <f t="shared" si="10"/>
        <v>0</v>
      </c>
      <c r="M136" s="150"/>
      <c r="N136" s="150"/>
      <c r="O136" s="151"/>
    </row>
    <row r="137" spans="2:16" x14ac:dyDescent="0.25">
      <c r="D137" s="76"/>
      <c r="E137" s="94" t="s">
        <v>21</v>
      </c>
      <c r="F137" s="5"/>
      <c r="H137" s="51" t="str">
        <f t="shared" si="9"/>
        <v>No</v>
      </c>
      <c r="I137" s="6" t="b">
        <v>0</v>
      </c>
      <c r="K137" s="7"/>
      <c r="L137" s="64">
        <f t="shared" si="10"/>
        <v>0</v>
      </c>
      <c r="M137" s="150"/>
      <c r="N137" s="150"/>
      <c r="O137" s="151"/>
    </row>
    <row r="138" spans="2:16" x14ac:dyDescent="0.25">
      <c r="D138" s="76"/>
      <c r="E138" s="94" t="s">
        <v>11</v>
      </c>
      <c r="F138" s="5"/>
      <c r="H138" s="51" t="str">
        <f t="shared" si="9"/>
        <v>No</v>
      </c>
      <c r="I138" s="6" t="b">
        <v>0</v>
      </c>
      <c r="K138" s="7"/>
      <c r="L138" s="64">
        <f t="shared" si="10"/>
        <v>0</v>
      </c>
      <c r="M138" s="150"/>
      <c r="N138" s="150"/>
      <c r="O138" s="151"/>
    </row>
    <row r="139" spans="2:16" x14ac:dyDescent="0.25">
      <c r="D139" s="76"/>
      <c r="E139" s="94" t="s">
        <v>127</v>
      </c>
      <c r="F139" s="5"/>
      <c r="H139" s="51" t="str">
        <f t="shared" si="9"/>
        <v>No</v>
      </c>
      <c r="I139" s="6" t="b">
        <v>0</v>
      </c>
      <c r="K139" s="7"/>
      <c r="L139" s="64">
        <f t="shared" si="10"/>
        <v>0</v>
      </c>
      <c r="M139" s="150"/>
      <c r="N139" s="150"/>
      <c r="O139" s="151"/>
    </row>
    <row r="140" spans="2:16" x14ac:dyDescent="0.25">
      <c r="D140" s="76"/>
      <c r="E140" s="94" t="s">
        <v>20</v>
      </c>
      <c r="F140" s="5"/>
      <c r="H140" s="51" t="str">
        <f t="shared" si="9"/>
        <v>No</v>
      </c>
      <c r="I140" s="6" t="b">
        <v>0</v>
      </c>
      <c r="K140" s="7"/>
      <c r="L140" s="64">
        <f t="shared" si="10"/>
        <v>0</v>
      </c>
      <c r="M140" s="150"/>
      <c r="N140" s="150"/>
      <c r="O140" s="151"/>
    </row>
    <row r="141" spans="2:16" x14ac:dyDescent="0.25">
      <c r="D141" s="76"/>
      <c r="E141" s="94" t="s">
        <v>86</v>
      </c>
      <c r="F141" s="5"/>
      <c r="H141" s="51" t="str">
        <f t="shared" si="9"/>
        <v>No</v>
      </c>
      <c r="I141" s="6" t="b">
        <v>0</v>
      </c>
      <c r="K141" s="7"/>
      <c r="L141" s="64">
        <f t="shared" si="10"/>
        <v>0</v>
      </c>
      <c r="M141" s="150"/>
      <c r="N141" s="150"/>
      <c r="O141" s="151"/>
    </row>
    <row r="142" spans="2:16" ht="15.75" thickBot="1" x14ac:dyDescent="0.3">
      <c r="E142" s="68" t="s">
        <v>7</v>
      </c>
      <c r="F142" s="78">
        <f>SUM(F134:F141)</f>
        <v>0</v>
      </c>
      <c r="K142" s="79">
        <f>SUM(K134:K141)</f>
        <v>0</v>
      </c>
      <c r="L142" s="69"/>
      <c r="M142" s="70"/>
      <c r="N142" s="70"/>
      <c r="O142" s="70"/>
    </row>
    <row r="143" spans="2:16" ht="15.75" thickTop="1" x14ac:dyDescent="0.25"/>
    <row r="144" spans="2:16" x14ac:dyDescent="0.25">
      <c r="E144" s="68" t="s">
        <v>78</v>
      </c>
      <c r="F144" s="71" t="e">
        <f>F142/K126</f>
        <v>#DIV/0!</v>
      </c>
      <c r="J144" s="68"/>
      <c r="K144" s="77" t="e">
        <f>K142/K126</f>
        <v>#DIV/0!</v>
      </c>
      <c r="L144" s="67"/>
      <c r="M144" s="237" t="s">
        <v>82</v>
      </c>
      <c r="N144" s="237"/>
      <c r="O144" s="237"/>
      <c r="P144" s="237"/>
    </row>
    <row r="145" spans="2:15" x14ac:dyDescent="0.25">
      <c r="E145" s="80"/>
      <c r="F145" s="81"/>
      <c r="J145" s="68"/>
      <c r="K145" s="81"/>
      <c r="L145" s="67"/>
      <c r="M145" s="82"/>
    </row>
    <row r="147" spans="2:15" x14ac:dyDescent="0.25">
      <c r="B147" s="167" t="s">
        <v>90</v>
      </c>
      <c r="C147" s="167"/>
      <c r="D147" s="167"/>
      <c r="E147" s="167"/>
      <c r="F147" s="167"/>
      <c r="G147" s="167"/>
      <c r="H147" s="167"/>
      <c r="I147" s="167"/>
      <c r="J147" s="167"/>
      <c r="K147" s="167"/>
      <c r="L147" s="167"/>
      <c r="M147" s="167"/>
      <c r="N147" s="167"/>
      <c r="O147" s="167"/>
    </row>
    <row r="148" spans="2:15" x14ac:dyDescent="0.25">
      <c r="D148" s="18"/>
    </row>
    <row r="149" spans="2:15" ht="15" customHeight="1" x14ac:dyDescent="0.25">
      <c r="B149" s="156" t="s">
        <v>16</v>
      </c>
      <c r="C149" s="156"/>
      <c r="D149" s="168"/>
      <c r="E149" s="170"/>
      <c r="F149" s="70"/>
      <c r="G149" s="156" t="s">
        <v>88</v>
      </c>
      <c r="H149" s="156"/>
      <c r="I149" s="156"/>
      <c r="J149" s="156"/>
      <c r="K149" s="11"/>
      <c r="L149" s="74" t="s">
        <v>17</v>
      </c>
      <c r="M149" s="168"/>
      <c r="N149" s="169"/>
      <c r="O149" s="170"/>
    </row>
    <row r="150" spans="2:15" x14ac:dyDescent="0.25">
      <c r="B150" s="75"/>
      <c r="C150" s="75"/>
      <c r="D150" s="70"/>
      <c r="E150" s="70"/>
      <c r="F150" s="59"/>
      <c r="G150" s="59"/>
      <c r="H150" s="59"/>
    </row>
    <row r="151" spans="2:15" x14ac:dyDescent="0.25">
      <c r="B151" s="156" t="s">
        <v>87</v>
      </c>
      <c r="C151" s="156"/>
      <c r="D151" s="157"/>
      <c r="E151" s="158"/>
      <c r="F151" s="158"/>
      <c r="G151" s="158"/>
      <c r="H151" s="158"/>
      <c r="I151" s="158"/>
      <c r="J151" s="158"/>
      <c r="K151" s="158"/>
      <c r="L151" s="158"/>
      <c r="M151" s="158"/>
      <c r="N151" s="158"/>
      <c r="O151" s="159"/>
    </row>
    <row r="152" spans="2:15" x14ac:dyDescent="0.25">
      <c r="B152" s="156"/>
      <c r="C152" s="156"/>
      <c r="D152" s="160"/>
      <c r="E152" s="161"/>
      <c r="F152" s="161"/>
      <c r="G152" s="161"/>
      <c r="H152" s="161"/>
      <c r="I152" s="161"/>
      <c r="J152" s="161"/>
      <c r="K152" s="161"/>
      <c r="L152" s="161"/>
      <c r="M152" s="161"/>
      <c r="N152" s="161"/>
      <c r="O152" s="162"/>
    </row>
    <row r="153" spans="2:15" x14ac:dyDescent="0.25">
      <c r="B153" s="36"/>
      <c r="D153" s="160"/>
      <c r="E153" s="161"/>
      <c r="F153" s="161"/>
      <c r="G153" s="161"/>
      <c r="H153" s="161"/>
      <c r="I153" s="161"/>
      <c r="J153" s="161"/>
      <c r="K153" s="161"/>
      <c r="L153" s="161"/>
      <c r="M153" s="161"/>
      <c r="N153" s="161"/>
      <c r="O153" s="162"/>
    </row>
    <row r="154" spans="2:15" x14ac:dyDescent="0.25">
      <c r="D154" s="163"/>
      <c r="E154" s="164"/>
      <c r="F154" s="164"/>
      <c r="G154" s="164"/>
      <c r="H154" s="164"/>
      <c r="I154" s="164"/>
      <c r="J154" s="164"/>
      <c r="K154" s="164"/>
      <c r="L154" s="164"/>
      <c r="M154" s="164"/>
      <c r="N154" s="164"/>
      <c r="O154" s="165"/>
    </row>
    <row r="156" spans="2:15" x14ac:dyDescent="0.25">
      <c r="D156" s="238"/>
      <c r="E156" s="238"/>
      <c r="H156" s="166" t="s">
        <v>13</v>
      </c>
      <c r="I156" s="166"/>
      <c r="K156" s="155" t="s">
        <v>14</v>
      </c>
      <c r="L156" s="155"/>
      <c r="M156" s="155"/>
      <c r="N156" s="155"/>
      <c r="O156" s="155"/>
    </row>
    <row r="157" spans="2:15" ht="30" x14ac:dyDescent="0.25">
      <c r="C157" s="87" t="s">
        <v>0</v>
      </c>
      <c r="D157" s="153" t="s">
        <v>93</v>
      </c>
      <c r="E157" s="153"/>
      <c r="F157" s="41" t="s">
        <v>6</v>
      </c>
      <c r="G157" s="42"/>
      <c r="H157" s="87" t="s">
        <v>4</v>
      </c>
      <c r="I157" s="41" t="s">
        <v>5</v>
      </c>
      <c r="J157" s="42"/>
      <c r="K157" s="95" t="s">
        <v>12</v>
      </c>
      <c r="L157" s="96" t="s">
        <v>8</v>
      </c>
      <c r="M157" s="148" t="s">
        <v>10</v>
      </c>
      <c r="N157" s="148"/>
      <c r="O157" s="149"/>
    </row>
    <row r="158" spans="2:15" x14ac:dyDescent="0.25">
      <c r="C158" s="93" t="s">
        <v>84</v>
      </c>
      <c r="D158" s="154"/>
      <c r="E158" s="154"/>
      <c r="F158" s="9"/>
      <c r="H158" s="46" t="str">
        <f>IF(F158&gt;200,"Yes","No")</f>
        <v>No</v>
      </c>
      <c r="I158" s="6" t="b">
        <v>0</v>
      </c>
      <c r="K158" s="7"/>
      <c r="L158" s="64">
        <f>K158-F158</f>
        <v>0</v>
      </c>
      <c r="M158" s="150"/>
      <c r="N158" s="150"/>
      <c r="O158" s="151"/>
    </row>
    <row r="159" spans="2:15" x14ac:dyDescent="0.25">
      <c r="C159" s="94" t="s">
        <v>85</v>
      </c>
      <c r="D159" s="152"/>
      <c r="E159" s="152"/>
      <c r="F159" s="5"/>
      <c r="H159" s="46" t="str">
        <f t="shared" ref="H159:H168" si="11">IF(F159&gt;200,"Yes","No")</f>
        <v>No</v>
      </c>
      <c r="I159" s="6" t="b">
        <v>0</v>
      </c>
      <c r="K159" s="7"/>
      <c r="L159" s="65">
        <f t="shared" ref="L159:L168" si="12">K159-F159</f>
        <v>0</v>
      </c>
      <c r="M159" s="150"/>
      <c r="N159" s="150"/>
      <c r="O159" s="151"/>
    </row>
    <row r="160" spans="2:15" x14ac:dyDescent="0.25">
      <c r="C160" s="94" t="s">
        <v>52</v>
      </c>
      <c r="D160" s="152"/>
      <c r="E160" s="152"/>
      <c r="F160" s="5"/>
      <c r="H160" s="46" t="str">
        <f t="shared" si="11"/>
        <v>No</v>
      </c>
      <c r="I160" s="6" t="b">
        <v>0</v>
      </c>
      <c r="K160" s="7"/>
      <c r="L160" s="65">
        <f t="shared" si="12"/>
        <v>0</v>
      </c>
      <c r="M160" s="150"/>
      <c r="N160" s="150"/>
      <c r="O160" s="151"/>
    </row>
    <row r="161" spans="2:16" x14ac:dyDescent="0.25">
      <c r="C161" s="94" t="s">
        <v>51</v>
      </c>
      <c r="D161" s="152"/>
      <c r="E161" s="152"/>
      <c r="F161" s="5"/>
      <c r="H161" s="46" t="str">
        <f t="shared" si="11"/>
        <v>No</v>
      </c>
      <c r="I161" s="6" t="b">
        <v>0</v>
      </c>
      <c r="K161" s="7"/>
      <c r="L161" s="65">
        <f t="shared" si="12"/>
        <v>0</v>
      </c>
      <c r="M161" s="150"/>
      <c r="N161" s="150"/>
      <c r="O161" s="151"/>
    </row>
    <row r="162" spans="2:16" x14ac:dyDescent="0.25">
      <c r="C162" s="94" t="s">
        <v>50</v>
      </c>
      <c r="D162" s="152"/>
      <c r="E162" s="152"/>
      <c r="F162" s="5"/>
      <c r="H162" s="46" t="str">
        <f t="shared" si="11"/>
        <v>No</v>
      </c>
      <c r="I162" s="6" t="b">
        <v>0</v>
      </c>
      <c r="K162" s="7"/>
      <c r="L162" s="65">
        <f t="shared" si="12"/>
        <v>0</v>
      </c>
      <c r="M162" s="150"/>
      <c r="N162" s="150"/>
      <c r="O162" s="151"/>
    </row>
    <row r="163" spans="2:16" x14ac:dyDescent="0.25">
      <c r="C163" s="94" t="s">
        <v>86</v>
      </c>
      <c r="D163" s="152"/>
      <c r="E163" s="152"/>
      <c r="F163" s="5"/>
      <c r="H163" s="46" t="str">
        <f t="shared" si="11"/>
        <v>No</v>
      </c>
      <c r="I163" s="6" t="b">
        <v>0</v>
      </c>
      <c r="K163" s="7"/>
      <c r="L163" s="65">
        <f t="shared" si="12"/>
        <v>0</v>
      </c>
      <c r="M163" s="150"/>
      <c r="N163" s="150"/>
      <c r="O163" s="151"/>
    </row>
    <row r="164" spans="2:16" x14ac:dyDescent="0.25">
      <c r="C164" s="94" t="s">
        <v>86</v>
      </c>
      <c r="D164" s="152"/>
      <c r="E164" s="152"/>
      <c r="F164" s="5"/>
      <c r="H164" s="46" t="str">
        <f t="shared" si="11"/>
        <v>No</v>
      </c>
      <c r="I164" s="6" t="b">
        <v>0</v>
      </c>
      <c r="K164" s="7"/>
      <c r="L164" s="65">
        <f t="shared" si="12"/>
        <v>0</v>
      </c>
      <c r="M164" s="150"/>
      <c r="N164" s="150"/>
      <c r="O164" s="151"/>
    </row>
    <row r="165" spans="2:16" x14ac:dyDescent="0.25">
      <c r="C165" s="94" t="s">
        <v>86</v>
      </c>
      <c r="D165" s="152"/>
      <c r="E165" s="152"/>
      <c r="F165" s="5"/>
      <c r="H165" s="46" t="str">
        <f t="shared" si="11"/>
        <v>No</v>
      </c>
      <c r="I165" s="6" t="b">
        <v>0</v>
      </c>
      <c r="K165" s="7"/>
      <c r="L165" s="65">
        <f t="shared" si="12"/>
        <v>0</v>
      </c>
      <c r="M165" s="150"/>
      <c r="N165" s="150"/>
      <c r="O165" s="151"/>
    </row>
    <row r="166" spans="2:16" x14ac:dyDescent="0.25">
      <c r="C166" s="94" t="s">
        <v>86</v>
      </c>
      <c r="D166" s="152"/>
      <c r="E166" s="152"/>
      <c r="F166" s="5"/>
      <c r="H166" s="46" t="str">
        <f t="shared" si="11"/>
        <v>No</v>
      </c>
      <c r="I166" s="6" t="b">
        <v>0</v>
      </c>
      <c r="K166" s="7"/>
      <c r="L166" s="65">
        <f t="shared" si="12"/>
        <v>0</v>
      </c>
      <c r="M166" s="150"/>
      <c r="N166" s="150"/>
      <c r="O166" s="151"/>
    </row>
    <row r="167" spans="2:16" x14ac:dyDescent="0.25">
      <c r="C167" s="94" t="s">
        <v>86</v>
      </c>
      <c r="D167" s="152"/>
      <c r="E167" s="152"/>
      <c r="F167" s="5"/>
      <c r="H167" s="46" t="str">
        <f t="shared" si="11"/>
        <v>No</v>
      </c>
      <c r="I167" s="6" t="b">
        <v>0</v>
      </c>
      <c r="K167" s="7"/>
      <c r="L167" s="65">
        <f t="shared" si="12"/>
        <v>0</v>
      </c>
      <c r="M167" s="150"/>
      <c r="N167" s="150"/>
      <c r="O167" s="151"/>
    </row>
    <row r="168" spans="2:16" x14ac:dyDescent="0.25">
      <c r="C168" s="94" t="s">
        <v>86</v>
      </c>
      <c r="D168" s="152"/>
      <c r="E168" s="152"/>
      <c r="F168" s="5"/>
      <c r="H168" s="46" t="str">
        <f t="shared" si="11"/>
        <v>No</v>
      </c>
      <c r="I168" s="6" t="b">
        <v>0</v>
      </c>
      <c r="K168" s="7"/>
      <c r="L168" s="65">
        <f t="shared" si="12"/>
        <v>0</v>
      </c>
      <c r="M168" s="150"/>
      <c r="N168" s="150"/>
      <c r="O168" s="151"/>
    </row>
    <row r="169" spans="2:16" ht="15.75" thickBot="1" x14ac:dyDescent="0.3">
      <c r="E169" s="68" t="s">
        <v>7</v>
      </c>
      <c r="F169" s="83">
        <f>SUM(F158:F168)</f>
        <v>0</v>
      </c>
      <c r="K169" s="84">
        <f>SUM(K158:K168)</f>
        <v>0</v>
      </c>
      <c r="L169" s="69"/>
      <c r="M169" s="70"/>
      <c r="N169" s="70"/>
      <c r="O169" s="70"/>
    </row>
    <row r="170" spans="2:16" ht="15.75" thickTop="1" x14ac:dyDescent="0.25">
      <c r="M170" s="237" t="s">
        <v>82</v>
      </c>
      <c r="N170" s="237"/>
      <c r="O170" s="237"/>
      <c r="P170" s="237"/>
    </row>
    <row r="172" spans="2:16" x14ac:dyDescent="0.25">
      <c r="B172" s="167" t="s">
        <v>91</v>
      </c>
      <c r="C172" s="167"/>
      <c r="D172" s="167"/>
      <c r="E172" s="167"/>
      <c r="F172" s="167"/>
      <c r="G172" s="167"/>
      <c r="H172" s="167"/>
      <c r="I172" s="167"/>
      <c r="J172" s="167"/>
      <c r="K172" s="167"/>
      <c r="L172" s="167"/>
      <c r="M172" s="167"/>
      <c r="N172" s="167"/>
      <c r="O172" s="167"/>
    </row>
    <row r="173" spans="2:16" x14ac:dyDescent="0.25">
      <c r="D173" s="18"/>
    </row>
    <row r="174" spans="2:16" x14ac:dyDescent="0.25">
      <c r="B174" s="156" t="s">
        <v>16</v>
      </c>
      <c r="C174" s="156"/>
      <c r="D174" s="168"/>
      <c r="E174" s="170"/>
      <c r="F174" s="70"/>
      <c r="G174" s="156" t="s">
        <v>88</v>
      </c>
      <c r="H174" s="156"/>
      <c r="I174" s="156"/>
      <c r="J174" s="156"/>
      <c r="K174" s="11"/>
      <c r="L174" s="74" t="s">
        <v>17</v>
      </c>
      <c r="M174" s="168"/>
      <c r="N174" s="169"/>
      <c r="O174" s="170"/>
    </row>
    <row r="175" spans="2:16" x14ac:dyDescent="0.25">
      <c r="B175" s="75"/>
      <c r="C175" s="75"/>
      <c r="D175" s="70"/>
      <c r="E175" s="70"/>
      <c r="F175" s="59"/>
      <c r="G175" s="59"/>
      <c r="H175" s="59"/>
    </row>
    <row r="176" spans="2:16" x14ac:dyDescent="0.25">
      <c r="B176" s="156" t="s">
        <v>87</v>
      </c>
      <c r="C176" s="156"/>
      <c r="D176" s="157"/>
      <c r="E176" s="158"/>
      <c r="F176" s="158"/>
      <c r="G176" s="158"/>
      <c r="H176" s="158"/>
      <c r="I176" s="158"/>
      <c r="J176" s="158"/>
      <c r="K176" s="158"/>
      <c r="L176" s="158"/>
      <c r="M176" s="158"/>
      <c r="N176" s="158"/>
      <c r="O176" s="159"/>
    </row>
    <row r="177" spans="2:15" x14ac:dyDescent="0.25">
      <c r="B177" s="156"/>
      <c r="C177" s="156"/>
      <c r="D177" s="160"/>
      <c r="E177" s="161"/>
      <c r="F177" s="161"/>
      <c r="G177" s="161"/>
      <c r="H177" s="161"/>
      <c r="I177" s="161"/>
      <c r="J177" s="161"/>
      <c r="K177" s="161"/>
      <c r="L177" s="161"/>
      <c r="M177" s="161"/>
      <c r="N177" s="161"/>
      <c r="O177" s="162"/>
    </row>
    <row r="178" spans="2:15" x14ac:dyDescent="0.25">
      <c r="B178" s="36"/>
      <c r="D178" s="160"/>
      <c r="E178" s="161"/>
      <c r="F178" s="161"/>
      <c r="G178" s="161"/>
      <c r="H178" s="161"/>
      <c r="I178" s="161"/>
      <c r="J178" s="161"/>
      <c r="K178" s="161"/>
      <c r="L178" s="161"/>
      <c r="M178" s="161"/>
      <c r="N178" s="161"/>
      <c r="O178" s="162"/>
    </row>
    <row r="179" spans="2:15" x14ac:dyDescent="0.25">
      <c r="D179" s="163"/>
      <c r="E179" s="164"/>
      <c r="F179" s="164"/>
      <c r="G179" s="164"/>
      <c r="H179" s="164"/>
      <c r="I179" s="164"/>
      <c r="J179" s="164"/>
      <c r="K179" s="164"/>
      <c r="L179" s="164"/>
      <c r="M179" s="164"/>
      <c r="N179" s="164"/>
      <c r="O179" s="165"/>
    </row>
    <row r="181" spans="2:15" x14ac:dyDescent="0.25">
      <c r="H181" s="199" t="s">
        <v>13</v>
      </c>
      <c r="I181" s="199"/>
      <c r="K181" s="200" t="s">
        <v>14</v>
      </c>
      <c r="L181" s="200"/>
      <c r="M181" s="200"/>
      <c r="N181" s="200"/>
      <c r="O181" s="200"/>
    </row>
    <row r="182" spans="2:15" ht="30" x14ac:dyDescent="0.25">
      <c r="C182" s="87" t="s">
        <v>0</v>
      </c>
      <c r="D182" s="153" t="s">
        <v>93</v>
      </c>
      <c r="E182" s="153"/>
      <c r="F182" s="41" t="s">
        <v>6</v>
      </c>
      <c r="G182" s="42"/>
      <c r="H182" s="90" t="s">
        <v>4</v>
      </c>
      <c r="I182" s="97" t="s">
        <v>5</v>
      </c>
      <c r="J182" s="42"/>
      <c r="K182" s="88" t="s">
        <v>12</v>
      </c>
      <c r="L182" s="89" t="s">
        <v>8</v>
      </c>
      <c r="M182" s="202" t="s">
        <v>10</v>
      </c>
      <c r="N182" s="202"/>
      <c r="O182" s="203"/>
    </row>
    <row r="183" spans="2:15" x14ac:dyDescent="0.25">
      <c r="C183" s="93" t="s">
        <v>84</v>
      </c>
      <c r="D183" s="154"/>
      <c r="E183" s="154"/>
      <c r="F183" s="9"/>
      <c r="H183" s="46" t="str">
        <f>IF(F183&gt;200,"Yes","No")</f>
        <v>No</v>
      </c>
      <c r="I183" s="6" t="b">
        <v>0</v>
      </c>
      <c r="K183" s="7"/>
      <c r="L183" s="64">
        <f>K183-F183</f>
        <v>0</v>
      </c>
      <c r="M183" s="150"/>
      <c r="N183" s="150"/>
      <c r="O183" s="151"/>
    </row>
    <row r="184" spans="2:15" x14ac:dyDescent="0.25">
      <c r="C184" s="94" t="s">
        <v>85</v>
      </c>
      <c r="D184" s="152"/>
      <c r="E184" s="152"/>
      <c r="F184" s="5"/>
      <c r="H184" s="46" t="str">
        <f t="shared" ref="H184:H193" si="13">IF(F184&gt;200,"Yes","No")</f>
        <v>No</v>
      </c>
      <c r="I184" s="6" t="b">
        <v>0</v>
      </c>
      <c r="K184" s="7"/>
      <c r="L184" s="65">
        <f t="shared" ref="L184:L193" si="14">K184-F184</f>
        <v>0</v>
      </c>
      <c r="M184" s="150"/>
      <c r="N184" s="150"/>
      <c r="O184" s="151"/>
    </row>
    <row r="185" spans="2:15" x14ac:dyDescent="0.25">
      <c r="C185" s="94" t="s">
        <v>52</v>
      </c>
      <c r="D185" s="152"/>
      <c r="E185" s="152"/>
      <c r="F185" s="5"/>
      <c r="H185" s="46" t="str">
        <f t="shared" si="13"/>
        <v>No</v>
      </c>
      <c r="I185" s="6" t="b">
        <v>0</v>
      </c>
      <c r="K185" s="7"/>
      <c r="L185" s="65">
        <f t="shared" si="14"/>
        <v>0</v>
      </c>
      <c r="M185" s="150"/>
      <c r="N185" s="150"/>
      <c r="O185" s="151"/>
    </row>
    <row r="186" spans="2:15" x14ac:dyDescent="0.25">
      <c r="C186" s="94" t="s">
        <v>51</v>
      </c>
      <c r="D186" s="152"/>
      <c r="E186" s="152"/>
      <c r="F186" s="5"/>
      <c r="H186" s="46" t="str">
        <f t="shared" si="13"/>
        <v>No</v>
      </c>
      <c r="I186" s="6" t="b">
        <v>0</v>
      </c>
      <c r="K186" s="7"/>
      <c r="L186" s="65">
        <f t="shared" si="14"/>
        <v>0</v>
      </c>
      <c r="M186" s="150"/>
      <c r="N186" s="150"/>
      <c r="O186" s="151"/>
    </row>
    <row r="187" spans="2:15" x14ac:dyDescent="0.25">
      <c r="C187" s="94" t="s">
        <v>50</v>
      </c>
      <c r="D187" s="152"/>
      <c r="E187" s="152"/>
      <c r="F187" s="5"/>
      <c r="H187" s="46" t="str">
        <f t="shared" si="13"/>
        <v>No</v>
      </c>
      <c r="I187" s="6" t="b">
        <v>0</v>
      </c>
      <c r="K187" s="7"/>
      <c r="L187" s="65">
        <f t="shared" si="14"/>
        <v>0</v>
      </c>
      <c r="M187" s="150"/>
      <c r="N187" s="150"/>
      <c r="O187" s="151"/>
    </row>
    <row r="188" spans="2:15" x14ac:dyDescent="0.25">
      <c r="C188" s="94" t="s">
        <v>86</v>
      </c>
      <c r="D188" s="152"/>
      <c r="E188" s="152"/>
      <c r="F188" s="5"/>
      <c r="H188" s="46" t="str">
        <f t="shared" si="13"/>
        <v>No</v>
      </c>
      <c r="I188" s="6" t="b">
        <v>0</v>
      </c>
      <c r="K188" s="7"/>
      <c r="L188" s="65">
        <f t="shared" si="14"/>
        <v>0</v>
      </c>
      <c r="M188" s="150"/>
      <c r="N188" s="150"/>
      <c r="O188" s="151"/>
    </row>
    <row r="189" spans="2:15" x14ac:dyDescent="0.25">
      <c r="C189" s="94" t="s">
        <v>86</v>
      </c>
      <c r="D189" s="152"/>
      <c r="E189" s="152"/>
      <c r="F189" s="5"/>
      <c r="H189" s="46" t="str">
        <f t="shared" si="13"/>
        <v>No</v>
      </c>
      <c r="I189" s="6" t="b">
        <v>0</v>
      </c>
      <c r="K189" s="7"/>
      <c r="L189" s="65">
        <f t="shared" si="14"/>
        <v>0</v>
      </c>
      <c r="M189" s="150"/>
      <c r="N189" s="150"/>
      <c r="O189" s="151"/>
    </row>
    <row r="190" spans="2:15" x14ac:dyDescent="0.25">
      <c r="C190" s="94" t="s">
        <v>86</v>
      </c>
      <c r="D190" s="152"/>
      <c r="E190" s="152"/>
      <c r="F190" s="5"/>
      <c r="H190" s="46" t="str">
        <f t="shared" si="13"/>
        <v>No</v>
      </c>
      <c r="I190" s="6" t="b">
        <v>0</v>
      </c>
      <c r="K190" s="7"/>
      <c r="L190" s="65">
        <f t="shared" si="14"/>
        <v>0</v>
      </c>
      <c r="M190" s="150"/>
      <c r="N190" s="150"/>
      <c r="O190" s="151"/>
    </row>
    <row r="191" spans="2:15" x14ac:dyDescent="0.25">
      <c r="C191" s="94" t="s">
        <v>86</v>
      </c>
      <c r="D191" s="152"/>
      <c r="E191" s="152"/>
      <c r="F191" s="5"/>
      <c r="H191" s="46" t="str">
        <f t="shared" si="13"/>
        <v>No</v>
      </c>
      <c r="I191" s="6" t="b">
        <v>0</v>
      </c>
      <c r="K191" s="7"/>
      <c r="L191" s="65">
        <f t="shared" si="14"/>
        <v>0</v>
      </c>
      <c r="M191" s="150"/>
      <c r="N191" s="150"/>
      <c r="O191" s="151"/>
    </row>
    <row r="192" spans="2:15" x14ac:dyDescent="0.25">
      <c r="C192" s="94" t="s">
        <v>86</v>
      </c>
      <c r="D192" s="152"/>
      <c r="E192" s="152"/>
      <c r="F192" s="5"/>
      <c r="H192" s="46" t="str">
        <f t="shared" si="13"/>
        <v>No</v>
      </c>
      <c r="I192" s="6" t="b">
        <v>0</v>
      </c>
      <c r="K192" s="7"/>
      <c r="L192" s="65">
        <f t="shared" si="14"/>
        <v>0</v>
      </c>
      <c r="M192" s="150"/>
      <c r="N192" s="150"/>
      <c r="O192" s="151"/>
    </row>
    <row r="193" spans="2:16" x14ac:dyDescent="0.25">
      <c r="C193" s="94" t="s">
        <v>86</v>
      </c>
      <c r="D193" s="152"/>
      <c r="E193" s="152"/>
      <c r="F193" s="5"/>
      <c r="H193" s="46" t="str">
        <f t="shared" si="13"/>
        <v>No</v>
      </c>
      <c r="I193" s="6" t="b">
        <v>0</v>
      </c>
      <c r="K193" s="7"/>
      <c r="L193" s="65">
        <f t="shared" si="14"/>
        <v>0</v>
      </c>
      <c r="M193" s="150"/>
      <c r="N193" s="150"/>
      <c r="O193" s="151"/>
    </row>
    <row r="194" spans="2:16" ht="15.75" thickBot="1" x14ac:dyDescent="0.3">
      <c r="E194" s="68" t="s">
        <v>7</v>
      </c>
      <c r="F194" s="78">
        <f>SUM(F183:F193)</f>
        <v>0</v>
      </c>
      <c r="K194" s="79">
        <f>SUM(K183:K193)</f>
        <v>0</v>
      </c>
      <c r="L194" s="69"/>
      <c r="M194" s="70"/>
      <c r="N194" s="70"/>
      <c r="O194" s="70"/>
    </row>
    <row r="195" spans="2:16" ht="15.75" thickTop="1" x14ac:dyDescent="0.25">
      <c r="M195" s="237" t="s">
        <v>82</v>
      </c>
      <c r="N195" s="237"/>
      <c r="O195" s="237"/>
      <c r="P195" s="237"/>
    </row>
    <row r="197" spans="2:16" x14ac:dyDescent="0.25">
      <c r="B197" s="167" t="s">
        <v>92</v>
      </c>
      <c r="C197" s="167"/>
      <c r="D197" s="167"/>
      <c r="E197" s="167"/>
      <c r="F197" s="167"/>
      <c r="G197" s="167"/>
      <c r="H197" s="167"/>
      <c r="I197" s="167"/>
      <c r="J197" s="167"/>
      <c r="K197" s="167"/>
      <c r="L197" s="167"/>
      <c r="M197" s="167"/>
      <c r="N197" s="167"/>
      <c r="O197" s="167"/>
    </row>
    <row r="198" spans="2:16" x14ac:dyDescent="0.25">
      <c r="D198" s="18"/>
    </row>
    <row r="199" spans="2:16" x14ac:dyDescent="0.25">
      <c r="B199" s="156" t="s">
        <v>16</v>
      </c>
      <c r="C199" s="156"/>
      <c r="D199" s="168"/>
      <c r="E199" s="170"/>
      <c r="F199" s="70"/>
      <c r="G199" s="156" t="s">
        <v>88</v>
      </c>
      <c r="H199" s="156"/>
      <c r="I199" s="156"/>
      <c r="J199" s="156"/>
      <c r="K199" s="11"/>
      <c r="L199" s="74" t="s">
        <v>17</v>
      </c>
      <c r="M199" s="168"/>
      <c r="N199" s="169"/>
      <c r="O199" s="170"/>
    </row>
    <row r="200" spans="2:16" x14ac:dyDescent="0.25">
      <c r="B200" s="75"/>
      <c r="C200" s="75"/>
      <c r="D200" s="70"/>
      <c r="E200" s="70"/>
      <c r="F200" s="59"/>
      <c r="G200" s="59"/>
      <c r="H200" s="59"/>
    </row>
    <row r="201" spans="2:16" x14ac:dyDescent="0.25">
      <c r="B201" s="156" t="s">
        <v>87</v>
      </c>
      <c r="C201" s="156"/>
      <c r="D201" s="157"/>
      <c r="E201" s="158"/>
      <c r="F201" s="158"/>
      <c r="G201" s="158"/>
      <c r="H201" s="158"/>
      <c r="I201" s="158"/>
      <c r="J201" s="158"/>
      <c r="K201" s="158"/>
      <c r="L201" s="158"/>
      <c r="M201" s="158"/>
      <c r="N201" s="158"/>
      <c r="O201" s="159"/>
    </row>
    <row r="202" spans="2:16" x14ac:dyDescent="0.25">
      <c r="B202" s="156"/>
      <c r="C202" s="156"/>
      <c r="D202" s="160"/>
      <c r="E202" s="161"/>
      <c r="F202" s="161"/>
      <c r="G202" s="161"/>
      <c r="H202" s="161"/>
      <c r="I202" s="161"/>
      <c r="J202" s="161"/>
      <c r="K202" s="161"/>
      <c r="L202" s="161"/>
      <c r="M202" s="161"/>
      <c r="N202" s="161"/>
      <c r="O202" s="162"/>
    </row>
    <row r="203" spans="2:16" x14ac:dyDescent="0.25">
      <c r="B203" s="36"/>
      <c r="D203" s="160"/>
      <c r="E203" s="161"/>
      <c r="F203" s="161"/>
      <c r="G203" s="161"/>
      <c r="H203" s="161"/>
      <c r="I203" s="161"/>
      <c r="J203" s="161"/>
      <c r="K203" s="161"/>
      <c r="L203" s="161"/>
      <c r="M203" s="161"/>
      <c r="N203" s="161"/>
      <c r="O203" s="162"/>
    </row>
    <row r="204" spans="2:16" x14ac:dyDescent="0.25">
      <c r="D204" s="163"/>
      <c r="E204" s="164"/>
      <c r="F204" s="164"/>
      <c r="G204" s="164"/>
      <c r="H204" s="164"/>
      <c r="I204" s="164"/>
      <c r="J204" s="164"/>
      <c r="K204" s="164"/>
      <c r="L204" s="164"/>
      <c r="M204" s="164"/>
      <c r="N204" s="164"/>
      <c r="O204" s="165"/>
    </row>
    <row r="206" spans="2:16" x14ac:dyDescent="0.25">
      <c r="H206" s="199" t="s">
        <v>13</v>
      </c>
      <c r="I206" s="199"/>
      <c r="K206" s="200" t="s">
        <v>14</v>
      </c>
      <c r="L206" s="200"/>
      <c r="M206" s="200"/>
      <c r="N206" s="200"/>
      <c r="O206" s="200"/>
    </row>
    <row r="207" spans="2:16" ht="30" x14ac:dyDescent="0.25">
      <c r="C207" s="87" t="s">
        <v>0</v>
      </c>
      <c r="D207" s="153" t="s">
        <v>93</v>
      </c>
      <c r="E207" s="153"/>
      <c r="F207" s="41" t="s">
        <v>6</v>
      </c>
      <c r="G207" s="42"/>
      <c r="H207" s="90" t="s">
        <v>4</v>
      </c>
      <c r="I207" s="97" t="s">
        <v>5</v>
      </c>
      <c r="J207" s="42"/>
      <c r="K207" s="88" t="s">
        <v>12</v>
      </c>
      <c r="L207" s="89" t="s">
        <v>8</v>
      </c>
      <c r="M207" s="202" t="s">
        <v>10</v>
      </c>
      <c r="N207" s="202"/>
      <c r="O207" s="203"/>
    </row>
    <row r="208" spans="2:16" x14ac:dyDescent="0.25">
      <c r="C208" s="93" t="s">
        <v>84</v>
      </c>
      <c r="D208" s="154"/>
      <c r="E208" s="154"/>
      <c r="F208" s="9"/>
      <c r="H208" s="46" t="str">
        <f>IF(F208&gt;200,"Yes","No")</f>
        <v>No</v>
      </c>
      <c r="I208" s="6" t="b">
        <v>0</v>
      </c>
      <c r="K208" s="7"/>
      <c r="L208" s="64">
        <f>K208-F208</f>
        <v>0</v>
      </c>
      <c r="M208" s="150"/>
      <c r="N208" s="150"/>
      <c r="O208" s="151"/>
    </row>
    <row r="209" spans="3:16" x14ac:dyDescent="0.25">
      <c r="C209" s="94" t="s">
        <v>85</v>
      </c>
      <c r="D209" s="152"/>
      <c r="E209" s="152"/>
      <c r="F209" s="5"/>
      <c r="H209" s="46" t="str">
        <f t="shared" ref="H209:H218" si="15">IF(F209&gt;200,"Yes","No")</f>
        <v>No</v>
      </c>
      <c r="I209" s="6" t="b">
        <v>0</v>
      </c>
      <c r="K209" s="7"/>
      <c r="L209" s="65">
        <f t="shared" ref="L209:L218" si="16">K209-F209</f>
        <v>0</v>
      </c>
      <c r="M209" s="150"/>
      <c r="N209" s="150"/>
      <c r="O209" s="151"/>
    </row>
    <row r="210" spans="3:16" x14ac:dyDescent="0.25">
      <c r="C210" s="94" t="s">
        <v>52</v>
      </c>
      <c r="D210" s="152"/>
      <c r="E210" s="152"/>
      <c r="F210" s="5"/>
      <c r="H210" s="46" t="str">
        <f t="shared" si="15"/>
        <v>No</v>
      </c>
      <c r="I210" s="6" t="b">
        <v>0</v>
      </c>
      <c r="K210" s="7"/>
      <c r="L210" s="65">
        <f t="shared" si="16"/>
        <v>0</v>
      </c>
      <c r="M210" s="150"/>
      <c r="N210" s="150"/>
      <c r="O210" s="151"/>
    </row>
    <row r="211" spans="3:16" x14ac:dyDescent="0.25">
      <c r="C211" s="94" t="s">
        <v>51</v>
      </c>
      <c r="D211" s="152"/>
      <c r="E211" s="152"/>
      <c r="F211" s="5"/>
      <c r="H211" s="46" t="str">
        <f t="shared" si="15"/>
        <v>No</v>
      </c>
      <c r="I211" s="6" t="b">
        <v>0</v>
      </c>
      <c r="K211" s="7"/>
      <c r="L211" s="65">
        <f t="shared" si="16"/>
        <v>0</v>
      </c>
      <c r="M211" s="150"/>
      <c r="N211" s="150"/>
      <c r="O211" s="151"/>
    </row>
    <row r="212" spans="3:16" x14ac:dyDescent="0.25">
      <c r="C212" s="94" t="s">
        <v>50</v>
      </c>
      <c r="D212" s="152"/>
      <c r="E212" s="152"/>
      <c r="F212" s="5"/>
      <c r="H212" s="46" t="str">
        <f t="shared" si="15"/>
        <v>No</v>
      </c>
      <c r="I212" s="6" t="b">
        <v>0</v>
      </c>
      <c r="K212" s="7"/>
      <c r="L212" s="65">
        <f t="shared" si="16"/>
        <v>0</v>
      </c>
      <c r="M212" s="150"/>
      <c r="N212" s="150"/>
      <c r="O212" s="151"/>
    </row>
    <row r="213" spans="3:16" x14ac:dyDescent="0.25">
      <c r="C213" s="94" t="s">
        <v>86</v>
      </c>
      <c r="D213" s="152"/>
      <c r="E213" s="152"/>
      <c r="F213" s="5"/>
      <c r="H213" s="46" t="str">
        <f t="shared" si="15"/>
        <v>No</v>
      </c>
      <c r="I213" s="6" t="b">
        <v>0</v>
      </c>
      <c r="K213" s="7"/>
      <c r="L213" s="65">
        <f t="shared" si="16"/>
        <v>0</v>
      </c>
      <c r="M213" s="150"/>
      <c r="N213" s="150"/>
      <c r="O213" s="151"/>
    </row>
    <row r="214" spans="3:16" x14ac:dyDescent="0.25">
      <c r="C214" s="94" t="s">
        <v>86</v>
      </c>
      <c r="D214" s="152"/>
      <c r="E214" s="152"/>
      <c r="F214" s="5"/>
      <c r="H214" s="46" t="str">
        <f t="shared" si="15"/>
        <v>No</v>
      </c>
      <c r="I214" s="6" t="b">
        <v>0</v>
      </c>
      <c r="K214" s="7"/>
      <c r="L214" s="65">
        <f t="shared" si="16"/>
        <v>0</v>
      </c>
      <c r="M214" s="150"/>
      <c r="N214" s="150"/>
      <c r="O214" s="151"/>
    </row>
    <row r="215" spans="3:16" x14ac:dyDescent="0.25">
      <c r="C215" s="94" t="s">
        <v>86</v>
      </c>
      <c r="D215" s="152"/>
      <c r="E215" s="152"/>
      <c r="F215" s="5"/>
      <c r="H215" s="46" t="str">
        <f t="shared" si="15"/>
        <v>No</v>
      </c>
      <c r="I215" s="6" t="b">
        <v>0</v>
      </c>
      <c r="K215" s="7"/>
      <c r="L215" s="65">
        <f t="shared" si="16"/>
        <v>0</v>
      </c>
      <c r="M215" s="150"/>
      <c r="N215" s="150"/>
      <c r="O215" s="151"/>
    </row>
    <row r="216" spans="3:16" x14ac:dyDescent="0.25">
      <c r="C216" s="94" t="s">
        <v>86</v>
      </c>
      <c r="D216" s="152"/>
      <c r="E216" s="152"/>
      <c r="F216" s="5"/>
      <c r="H216" s="46" t="str">
        <f t="shared" si="15"/>
        <v>No</v>
      </c>
      <c r="I216" s="6" t="b">
        <v>0</v>
      </c>
      <c r="K216" s="7"/>
      <c r="L216" s="65">
        <f t="shared" si="16"/>
        <v>0</v>
      </c>
      <c r="M216" s="150"/>
      <c r="N216" s="150"/>
      <c r="O216" s="151"/>
    </row>
    <row r="217" spans="3:16" x14ac:dyDescent="0.25">
      <c r="C217" s="94" t="s">
        <v>86</v>
      </c>
      <c r="D217" s="152"/>
      <c r="E217" s="152"/>
      <c r="F217" s="5"/>
      <c r="H217" s="46" t="str">
        <f t="shared" si="15"/>
        <v>No</v>
      </c>
      <c r="I217" s="6" t="b">
        <v>0</v>
      </c>
      <c r="K217" s="7"/>
      <c r="L217" s="65">
        <f t="shared" si="16"/>
        <v>0</v>
      </c>
      <c r="M217" s="150"/>
      <c r="N217" s="150"/>
      <c r="O217" s="151"/>
    </row>
    <row r="218" spans="3:16" x14ac:dyDescent="0.25">
      <c r="C218" s="94" t="s">
        <v>86</v>
      </c>
      <c r="D218" s="152"/>
      <c r="E218" s="152"/>
      <c r="F218" s="5"/>
      <c r="H218" s="46" t="str">
        <f t="shared" si="15"/>
        <v>No</v>
      </c>
      <c r="I218" s="6" t="b">
        <v>0</v>
      </c>
      <c r="K218" s="7"/>
      <c r="L218" s="65">
        <f t="shared" si="16"/>
        <v>0</v>
      </c>
      <c r="M218" s="150"/>
      <c r="N218" s="150"/>
      <c r="O218" s="151"/>
    </row>
    <row r="219" spans="3:16" ht="15.75" thickBot="1" x14ac:dyDescent="0.3">
      <c r="E219" s="68" t="s">
        <v>7</v>
      </c>
      <c r="F219" s="83">
        <f>SUM(F208:F218)</f>
        <v>0</v>
      </c>
      <c r="K219" s="84">
        <f>SUM(K208:K218)</f>
        <v>0</v>
      </c>
      <c r="L219" s="69"/>
      <c r="M219" s="70"/>
      <c r="N219" s="70"/>
      <c r="O219" s="70"/>
    </row>
    <row r="220" spans="3:16" ht="15.75" thickTop="1" x14ac:dyDescent="0.25">
      <c r="M220" s="237" t="s">
        <v>82</v>
      </c>
      <c r="N220" s="237"/>
      <c r="O220" s="237"/>
      <c r="P220" s="237"/>
    </row>
  </sheetData>
  <sheetProtection sheet="1" objects="1" scenarios="1"/>
  <mergeCells count="227">
    <mergeCell ref="M220:P220"/>
    <mergeCell ref="D156:E156"/>
    <mergeCell ref="D215:E215"/>
    <mergeCell ref="D216:E216"/>
    <mergeCell ref="D217:E217"/>
    <mergeCell ref="M217:O217"/>
    <mergeCell ref="D218:E218"/>
    <mergeCell ref="M218:O218"/>
    <mergeCell ref="D211:E211"/>
    <mergeCell ref="M211:O211"/>
    <mergeCell ref="D212:E212"/>
    <mergeCell ref="D213:E213"/>
    <mergeCell ref="D214:E214"/>
    <mergeCell ref="D208:E208"/>
    <mergeCell ref="M208:O208"/>
    <mergeCell ref="D209:E209"/>
    <mergeCell ref="M209:O209"/>
    <mergeCell ref="D210:E210"/>
    <mergeCell ref="M210:O210"/>
    <mergeCell ref="D190:E190"/>
    <mergeCell ref="D191:E191"/>
    <mergeCell ref="D192:E192"/>
    <mergeCell ref="M192:O192"/>
    <mergeCell ref="D193:E193"/>
    <mergeCell ref="B201:C202"/>
    <mergeCell ref="D201:O204"/>
    <mergeCell ref="H206:I206"/>
    <mergeCell ref="K206:O206"/>
    <mergeCell ref="D207:E207"/>
    <mergeCell ref="M207:O207"/>
    <mergeCell ref="M195:P195"/>
    <mergeCell ref="B197:O197"/>
    <mergeCell ref="B199:C199"/>
    <mergeCell ref="D199:E199"/>
    <mergeCell ref="G199:J199"/>
    <mergeCell ref="M199:O199"/>
    <mergeCell ref="D186:E186"/>
    <mergeCell ref="M186:O186"/>
    <mergeCell ref="D187:E187"/>
    <mergeCell ref="D188:E188"/>
    <mergeCell ref="D189:E189"/>
    <mergeCell ref="D183:E183"/>
    <mergeCell ref="M183:O183"/>
    <mergeCell ref="D184:E184"/>
    <mergeCell ref="M184:O184"/>
    <mergeCell ref="D185:E185"/>
    <mergeCell ref="M185:O185"/>
    <mergeCell ref="B104:C104"/>
    <mergeCell ref="D104:F104"/>
    <mergeCell ref="H104:J104"/>
    <mergeCell ref="M104:O104"/>
    <mergeCell ref="B176:C177"/>
    <mergeCell ref="D176:O179"/>
    <mergeCell ref="H181:I181"/>
    <mergeCell ref="K181:O181"/>
    <mergeCell ref="D182:E182"/>
    <mergeCell ref="M182:O182"/>
    <mergeCell ref="B172:O172"/>
    <mergeCell ref="B174:C174"/>
    <mergeCell ref="D174:E174"/>
    <mergeCell ref="G174:J174"/>
    <mergeCell ref="M174:O174"/>
    <mergeCell ref="M139:O139"/>
    <mergeCell ref="M135:O135"/>
    <mergeCell ref="M136:O136"/>
    <mergeCell ref="M137:O137"/>
    <mergeCell ref="M122:P122"/>
    <mergeCell ref="M144:P144"/>
    <mergeCell ref="M170:P170"/>
    <mergeCell ref="K110:O110"/>
    <mergeCell ref="M111:O111"/>
    <mergeCell ref="D90:E90"/>
    <mergeCell ref="M90:O90"/>
    <mergeCell ref="D91:E91"/>
    <mergeCell ref="M91:O91"/>
    <mergeCell ref="H132:I132"/>
    <mergeCell ref="K132:O132"/>
    <mergeCell ref="M133:O133"/>
    <mergeCell ref="M134:O134"/>
    <mergeCell ref="D149:E149"/>
    <mergeCell ref="G149:J149"/>
    <mergeCell ref="M117:O117"/>
    <mergeCell ref="M112:O112"/>
    <mergeCell ref="M113:O113"/>
    <mergeCell ref="M114:O114"/>
    <mergeCell ref="M115:O115"/>
    <mergeCell ref="M116:O116"/>
    <mergeCell ref="B102:O102"/>
    <mergeCell ref="K97:O100"/>
    <mergeCell ref="B147:O147"/>
    <mergeCell ref="B149:C149"/>
    <mergeCell ref="M149:O149"/>
    <mergeCell ref="B106:C106"/>
    <mergeCell ref="D106:O108"/>
    <mergeCell ref="H110:I110"/>
    <mergeCell ref="M86:O86"/>
    <mergeCell ref="M87:O87"/>
    <mergeCell ref="M92:O92"/>
    <mergeCell ref="D89:E89"/>
    <mergeCell ref="D92:E92"/>
    <mergeCell ref="M64:O64"/>
    <mergeCell ref="M67:O67"/>
    <mergeCell ref="M68:O68"/>
    <mergeCell ref="M69:O69"/>
    <mergeCell ref="M70:O70"/>
    <mergeCell ref="M71:O71"/>
    <mergeCell ref="M72:O72"/>
    <mergeCell ref="M73:O73"/>
    <mergeCell ref="M74:O74"/>
    <mergeCell ref="M75:O75"/>
    <mergeCell ref="M78:O78"/>
    <mergeCell ref="M83:O83"/>
    <mergeCell ref="M84:O84"/>
    <mergeCell ref="M85:O85"/>
    <mergeCell ref="D84:E84"/>
    <mergeCell ref="D85:E85"/>
    <mergeCell ref="D86:E86"/>
    <mergeCell ref="D87:E87"/>
    <mergeCell ref="D82:E82"/>
    <mergeCell ref="D83:E83"/>
    <mergeCell ref="D70:E70"/>
    <mergeCell ref="D78:E78"/>
    <mergeCell ref="D79:E79"/>
    <mergeCell ref="M79:O79"/>
    <mergeCell ref="D80:E80"/>
    <mergeCell ref="M80:O80"/>
    <mergeCell ref="D63:E63"/>
    <mergeCell ref="M63:O63"/>
    <mergeCell ref="D64:E64"/>
    <mergeCell ref="D68:E68"/>
    <mergeCell ref="D69:E69"/>
    <mergeCell ref="H63:I63"/>
    <mergeCell ref="H64:I64"/>
    <mergeCell ref="D67:E67"/>
    <mergeCell ref="D71:E71"/>
    <mergeCell ref="D72:E72"/>
    <mergeCell ref="D73:E73"/>
    <mergeCell ref="D74:E74"/>
    <mergeCell ref="D75:E75"/>
    <mergeCell ref="D77:E77"/>
    <mergeCell ref="B45:O45"/>
    <mergeCell ref="H54:I54"/>
    <mergeCell ref="K54:O54"/>
    <mergeCell ref="D55:E55"/>
    <mergeCell ref="M55:O55"/>
    <mergeCell ref="H58:I58"/>
    <mergeCell ref="H59:I59"/>
    <mergeCell ref="H62:I62"/>
    <mergeCell ref="C32:N32"/>
    <mergeCell ref="B47:C48"/>
    <mergeCell ref="D47:O51"/>
    <mergeCell ref="D58:E58"/>
    <mergeCell ref="M58:O58"/>
    <mergeCell ref="D59:E59"/>
    <mergeCell ref="M59:O59"/>
    <mergeCell ref="D62:E62"/>
    <mergeCell ref="M62:O62"/>
    <mergeCell ref="B6:O6"/>
    <mergeCell ref="B37:O37"/>
    <mergeCell ref="B40:O43"/>
    <mergeCell ref="B38:O39"/>
    <mergeCell ref="F8:I9"/>
    <mergeCell ref="C28:N28"/>
    <mergeCell ref="D1:I4"/>
    <mergeCell ref="L1:O4"/>
    <mergeCell ref="L8:O9"/>
    <mergeCell ref="B12:I13"/>
    <mergeCell ref="L12:O13"/>
    <mergeCell ref="B16:E17"/>
    <mergeCell ref="G16:I17"/>
    <mergeCell ref="L16:O17"/>
    <mergeCell ref="B20:E21"/>
    <mergeCell ref="G20:I21"/>
    <mergeCell ref="L20:O21"/>
    <mergeCell ref="B24:O25"/>
    <mergeCell ref="B8:D9"/>
    <mergeCell ref="K156:O156"/>
    <mergeCell ref="B151:C152"/>
    <mergeCell ref="D151:O154"/>
    <mergeCell ref="H156:I156"/>
    <mergeCell ref="M140:O140"/>
    <mergeCell ref="M141:O141"/>
    <mergeCell ref="M118:O118"/>
    <mergeCell ref="M119:O119"/>
    <mergeCell ref="B124:O124"/>
    <mergeCell ref="B126:C126"/>
    <mergeCell ref="D126:F126"/>
    <mergeCell ref="H126:J126"/>
    <mergeCell ref="M126:O126"/>
    <mergeCell ref="B128:C128"/>
    <mergeCell ref="D128:O130"/>
    <mergeCell ref="M138:O138"/>
    <mergeCell ref="D166:E166"/>
    <mergeCell ref="D167:E167"/>
    <mergeCell ref="D168:E168"/>
    <mergeCell ref="D157:E157"/>
    <mergeCell ref="D158:E158"/>
    <mergeCell ref="D159:E159"/>
    <mergeCell ref="D160:E160"/>
    <mergeCell ref="D161:E161"/>
    <mergeCell ref="D162:E162"/>
    <mergeCell ref="D163:E163"/>
    <mergeCell ref="D164:E164"/>
    <mergeCell ref="D165:E165"/>
    <mergeCell ref="M212:O212"/>
    <mergeCell ref="M213:O213"/>
    <mergeCell ref="M214:O214"/>
    <mergeCell ref="M215:O215"/>
    <mergeCell ref="M216:O216"/>
    <mergeCell ref="M187:O187"/>
    <mergeCell ref="M188:O188"/>
    <mergeCell ref="M189:O189"/>
    <mergeCell ref="M190:O190"/>
    <mergeCell ref="M191:O191"/>
    <mergeCell ref="M193:O193"/>
    <mergeCell ref="M157:O157"/>
    <mergeCell ref="M158:O158"/>
    <mergeCell ref="M159:O159"/>
    <mergeCell ref="M160:O160"/>
    <mergeCell ref="M161:O161"/>
    <mergeCell ref="M167:O167"/>
    <mergeCell ref="M168:O168"/>
    <mergeCell ref="M162:O162"/>
    <mergeCell ref="M163:O163"/>
    <mergeCell ref="M164:O164"/>
    <mergeCell ref="M165:O165"/>
    <mergeCell ref="M166:O166"/>
  </mergeCells>
  <dataValidations count="2">
    <dataValidation type="textLength" operator="lessThanOrEqual" allowBlank="1" showInputMessage="1" showErrorMessage="1" sqref="D78:E81 D83:E88 D67:E76 D90:E92" xr:uid="{10517ACE-D612-406B-96FF-40EFE3FFAB9A}">
      <formula1>100</formula1>
    </dataValidation>
    <dataValidation type="textLength" operator="lessThanOrEqual" allowBlank="1" showInputMessage="1" showErrorMessage="1" sqref="D158:E168 D183:E193 D208:E218" xr:uid="{5BBF4E05-033D-4F4B-8B8B-024C6144A96E}">
      <formula1>75</formula1>
    </dataValidation>
  </dataValidations>
  <hyperlinks>
    <hyperlink ref="L14" r:id="rId1" xr:uid="{7AD8416E-F161-4B58-B9B8-BED65D710603}"/>
    <hyperlink ref="D58:E58" location="'Appropriation Request'!F112" display="Travel Breakdown Below (Click me)" xr:uid="{CC5AA098-522F-41F8-BF69-DEE20F0B0667}"/>
    <hyperlink ref="D59:E59" location="'Appropriation Request'!F134" display="Travel Breakdown Below (Click me)" xr:uid="{84D0EE88-F537-453E-88BE-57B8BF8FB5BB}"/>
    <hyperlink ref="M122" location="Sheet1!A54" display="Return to Main Appropriation Request" xr:uid="{4422A768-5A54-495D-89EA-7AD87828D701}"/>
    <hyperlink ref="M144" location="Sheet1!A54" display="Return to Main Appropriation Request" xr:uid="{792D12A1-CA6D-41F6-BC32-285BB8317FCE}"/>
    <hyperlink ref="M170" location="Sheet1!A54" display="Return to Main Appropriation Request" xr:uid="{86B28732-B2D7-414D-8539-EA0FE73CCEFD}"/>
    <hyperlink ref="D62:E62" location="'Appropriation Request'!F158" display="Event Breakdown Below (click me)" xr:uid="{08C7CB2C-E7E1-4697-BF81-472883E30361}"/>
    <hyperlink ref="D63:E63" location="'Appropriation Request'!F188" display="Event Breakdown Below (click me)" xr:uid="{062A4D83-EC67-434E-8655-9B52B2EE8E50}"/>
    <hyperlink ref="D64:E64" location="'Appropriation Request'!F208" display="Event Breakdown Below (click me)" xr:uid="{14566484-2426-4526-A3FE-57AB5B537BD5}"/>
    <hyperlink ref="M122:P122" location="'Appropriation Request'!D47" display="Return to Main Appropriation Request" xr:uid="{A79EDB40-873F-44C2-B8C9-D11A89D5800E}"/>
    <hyperlink ref="M195" location="Sheet1!A54" display="Return to Main Appropriation Request" xr:uid="{6D37C109-7FCC-451A-86A4-182DDB91F868}"/>
    <hyperlink ref="M220" location="Sheet1!A54" display="Return to Main Appropriation Request" xr:uid="{D3143B8B-03EA-4B07-9986-C7FFC31DB413}"/>
    <hyperlink ref="M170:P170" location="'Appropriation Request'!D47" display="Return to Main Appropriation Request" xr:uid="{3EDEA1B0-6161-4730-8340-39FE91A02CA4}"/>
    <hyperlink ref="M195:P195" location="'Appropriation Request'!D47" display="Return to Main Appropriation Request" xr:uid="{5C7EA33B-BB14-4862-A718-839C991838A3}"/>
    <hyperlink ref="M220:P220" location="'Appropriation Request'!D47" display="Return to Main Appropriation Request" xr:uid="{98100BA1-F2B6-47C8-BE20-E9BD8DBBF8C4}"/>
    <hyperlink ref="M144:P144" location="'Appropriation Request'!D47" display="Return to Main Appropriation Request" xr:uid="{E6CEDFDA-06FF-4B51-B21A-35F7322C92C8}"/>
  </hyperlinks>
  <pageMargins left="0.7" right="0.7" top="0.75" bottom="0.75" header="0.3" footer="0.3"/>
  <pageSetup orientation="portrait"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CB44D-6CE5-4F29-9B37-5ED23B44050B}">
  <sheetPr>
    <tabColor theme="4" tint="0.39997558519241921"/>
  </sheetPr>
  <dimension ref="B1:H134"/>
  <sheetViews>
    <sheetView workbookViewId="0">
      <selection activeCell="G10" sqref="G10"/>
    </sheetView>
  </sheetViews>
  <sheetFormatPr defaultColWidth="8.7109375" defaultRowHeight="15" x14ac:dyDescent="0.25"/>
  <cols>
    <col min="1" max="1" width="5.140625" customWidth="1"/>
    <col min="2" max="2" width="56.42578125" customWidth="1"/>
    <col min="3" max="3" width="62.42578125" customWidth="1"/>
    <col min="7" max="7" width="10.28515625" bestFit="1" customWidth="1"/>
  </cols>
  <sheetData>
    <row r="1" spans="2:7" ht="18.75" customHeight="1" x14ac:dyDescent="0.25">
      <c r="B1" s="243" t="s">
        <v>97</v>
      </c>
      <c r="C1" s="244"/>
      <c r="F1" s="260" t="s">
        <v>138</v>
      </c>
      <c r="G1" s="259">
        <v>46261</v>
      </c>
    </row>
    <row r="2" spans="2:7" ht="19.5" customHeight="1" thickBot="1" x14ac:dyDescent="0.3">
      <c r="B2" s="245"/>
      <c r="C2" s="246"/>
    </row>
    <row r="3" spans="2:7" x14ac:dyDescent="0.25">
      <c r="B3" s="247" t="s">
        <v>122</v>
      </c>
      <c r="C3" s="248"/>
    </row>
    <row r="4" spans="2:7" x14ac:dyDescent="0.25">
      <c r="B4" s="247" t="s">
        <v>98</v>
      </c>
      <c r="C4" s="248"/>
    </row>
    <row r="5" spans="2:7" ht="34.5" customHeight="1" x14ac:dyDescent="0.25">
      <c r="B5" s="113" t="s">
        <v>99</v>
      </c>
      <c r="C5" s="113" t="s">
        <v>120</v>
      </c>
    </row>
    <row r="6" spans="2:7" ht="15.75" x14ac:dyDescent="0.25">
      <c r="B6" s="108" t="s">
        <v>100</v>
      </c>
      <c r="C6" s="107">
        <v>150</v>
      </c>
    </row>
    <row r="7" spans="2:7" x14ac:dyDescent="0.25">
      <c r="B7" s="109" t="s">
        <v>101</v>
      </c>
      <c r="C7" s="110" t="s">
        <v>132</v>
      </c>
    </row>
    <row r="8" spans="2:7" ht="15.75" x14ac:dyDescent="0.25">
      <c r="B8" s="109" t="s">
        <v>102</v>
      </c>
      <c r="C8" s="107">
        <v>100</v>
      </c>
    </row>
    <row r="9" spans="2:7" ht="47.25" x14ac:dyDescent="0.25">
      <c r="B9" s="109" t="s">
        <v>103</v>
      </c>
      <c r="C9" s="111" t="s">
        <v>121</v>
      </c>
    </row>
    <row r="10" spans="2:7" ht="30" x14ac:dyDescent="0.25">
      <c r="B10" s="109" t="s">
        <v>133</v>
      </c>
      <c r="C10" s="112" t="s">
        <v>134</v>
      </c>
      <c r="D10" s="116"/>
    </row>
    <row r="11" spans="2:7" ht="16.899999999999999" customHeight="1" x14ac:dyDescent="0.25">
      <c r="B11" s="109" t="s">
        <v>135</v>
      </c>
      <c r="C11" s="106" t="s">
        <v>130</v>
      </c>
      <c r="D11" s="116"/>
    </row>
    <row r="12" spans="2:7" x14ac:dyDescent="0.25">
      <c r="B12" s="109" t="s">
        <v>104</v>
      </c>
      <c r="C12" s="106" t="s">
        <v>131</v>
      </c>
      <c r="D12" s="116"/>
    </row>
    <row r="13" spans="2:7" x14ac:dyDescent="0.25">
      <c r="B13" s="109" t="s">
        <v>105</v>
      </c>
      <c r="C13" s="106" t="s">
        <v>136</v>
      </c>
    </row>
    <row r="14" spans="2:7" ht="15.75" x14ac:dyDescent="0.25">
      <c r="B14" s="109" t="s">
        <v>106</v>
      </c>
      <c r="C14" s="107">
        <v>75</v>
      </c>
    </row>
    <row r="15" spans="2:7" ht="16.149999999999999" customHeight="1" x14ac:dyDescent="0.25">
      <c r="B15" s="109" t="s">
        <v>107</v>
      </c>
      <c r="C15" s="107">
        <v>100</v>
      </c>
    </row>
    <row r="16" spans="2:7" ht="16.149999999999999" customHeight="1" x14ac:dyDescent="0.25">
      <c r="B16" s="117" t="s">
        <v>108</v>
      </c>
      <c r="C16" s="99" t="s">
        <v>129</v>
      </c>
    </row>
    <row r="17" spans="2:8" ht="15.75" x14ac:dyDescent="0.25">
      <c r="B17" s="117" t="s">
        <v>109</v>
      </c>
      <c r="C17" s="99">
        <v>300</v>
      </c>
    </row>
    <row r="18" spans="2:8" ht="15.75" x14ac:dyDescent="0.25">
      <c r="B18" s="118" t="s">
        <v>57</v>
      </c>
      <c r="C18" s="99">
        <v>75</v>
      </c>
    </row>
    <row r="19" spans="2:8" ht="15.75" x14ac:dyDescent="0.25">
      <c r="B19" s="118" t="s">
        <v>66</v>
      </c>
      <c r="C19" s="99">
        <v>150</v>
      </c>
    </row>
    <row r="20" spans="2:8" ht="15.75" x14ac:dyDescent="0.25">
      <c r="B20" s="118" t="s">
        <v>110</v>
      </c>
      <c r="C20" s="99" t="s">
        <v>137</v>
      </c>
    </row>
    <row r="21" spans="2:8" ht="15.75" x14ac:dyDescent="0.25">
      <c r="B21" s="118" t="s">
        <v>111</v>
      </c>
      <c r="C21" s="99">
        <v>100</v>
      </c>
    </row>
    <row r="22" spans="2:8" x14ac:dyDescent="0.25">
      <c r="B22" s="118" t="s">
        <v>112</v>
      </c>
      <c r="C22" s="119" t="s">
        <v>113</v>
      </c>
    </row>
    <row r="23" spans="2:8" ht="15.75" x14ac:dyDescent="0.25">
      <c r="B23" s="120" t="s">
        <v>114</v>
      </c>
      <c r="C23" s="119" t="s">
        <v>113</v>
      </c>
      <c r="H23" s="100"/>
    </row>
    <row r="24" spans="2:8" x14ac:dyDescent="0.25">
      <c r="B24" s="120" t="s">
        <v>115</v>
      </c>
      <c r="C24" s="249" t="s">
        <v>113</v>
      </c>
    </row>
    <row r="25" spans="2:8" x14ac:dyDescent="0.25">
      <c r="B25" s="115" t="s">
        <v>123</v>
      </c>
      <c r="C25" s="250"/>
    </row>
    <row r="26" spans="2:8" x14ac:dyDescent="0.25">
      <c r="B26" s="105" t="s">
        <v>116</v>
      </c>
      <c r="C26" s="251" t="s">
        <v>124</v>
      </c>
    </row>
    <row r="27" spans="2:8" ht="30" x14ac:dyDescent="0.25">
      <c r="B27" s="114" t="s">
        <v>117</v>
      </c>
      <c r="C27" s="252"/>
    </row>
    <row r="29" spans="2:8" x14ac:dyDescent="0.25">
      <c r="B29" s="101"/>
      <c r="C29" s="101"/>
    </row>
    <row r="30" spans="2:8" ht="15" customHeight="1" thickBot="1" x14ac:dyDescent="0.3">
      <c r="B30" s="102"/>
      <c r="C30" s="101"/>
    </row>
    <row r="31" spans="2:8" ht="15" customHeight="1" x14ac:dyDescent="0.25">
      <c r="B31" s="253" t="s">
        <v>125</v>
      </c>
      <c r="C31" s="254"/>
    </row>
    <row r="32" spans="2:8" ht="15.75" customHeight="1" x14ac:dyDescent="0.25">
      <c r="B32" s="255"/>
      <c r="C32" s="256"/>
    </row>
    <row r="33" spans="2:3" ht="19.149999999999999" customHeight="1" thickBot="1" x14ac:dyDescent="0.3">
      <c r="B33" s="257"/>
      <c r="C33" s="258"/>
    </row>
    <row r="34" spans="2:3" ht="22.9" customHeight="1" x14ac:dyDescent="0.25">
      <c r="B34" s="103"/>
      <c r="C34" s="103"/>
    </row>
    <row r="35" spans="2:3" ht="21" x14ac:dyDescent="0.25">
      <c r="B35" s="239" t="s">
        <v>118</v>
      </c>
      <c r="C35" s="239"/>
    </row>
    <row r="36" spans="2:3" ht="21" x14ac:dyDescent="0.25">
      <c r="B36" s="240" t="s">
        <v>126</v>
      </c>
      <c r="C36" s="241"/>
    </row>
    <row r="37" spans="2:3" x14ac:dyDescent="0.25">
      <c r="B37" s="104"/>
      <c r="C37" s="101"/>
    </row>
    <row r="38" spans="2:3" x14ac:dyDescent="0.25">
      <c r="B38" s="101"/>
      <c r="C38" s="101"/>
    </row>
    <row r="39" spans="2:3" ht="21" customHeight="1" x14ac:dyDescent="0.25">
      <c r="B39" s="242" t="s">
        <v>119</v>
      </c>
      <c r="C39" s="242"/>
    </row>
    <row r="40" spans="2:3" x14ac:dyDescent="0.25">
      <c r="B40" s="242"/>
      <c r="C40" s="242"/>
    </row>
    <row r="41" spans="2:3" x14ac:dyDescent="0.25">
      <c r="B41" s="242"/>
      <c r="C41" s="242"/>
    </row>
    <row r="42" spans="2:3" x14ac:dyDescent="0.25">
      <c r="B42" s="143"/>
      <c r="C42" s="143"/>
    </row>
    <row r="43" spans="2:3" ht="24.4" customHeight="1" x14ac:dyDescent="0.25">
      <c r="B43" s="143"/>
      <c r="C43" s="143"/>
    </row>
    <row r="44" spans="2:3" x14ac:dyDescent="0.25">
      <c r="B44" s="121"/>
    </row>
    <row r="45" spans="2:3" ht="15.75" x14ac:dyDescent="0.25">
      <c r="B45" s="122"/>
    </row>
    <row r="46" spans="2:3" ht="15.75" x14ac:dyDescent="0.25">
      <c r="B46" s="123"/>
    </row>
    <row r="47" spans="2:3" ht="15.75" x14ac:dyDescent="0.25">
      <c r="B47" s="123"/>
    </row>
    <row r="48" spans="2:3" x14ac:dyDescent="0.25">
      <c r="B48" s="124"/>
    </row>
    <row r="49" spans="2:2" ht="15.75" x14ac:dyDescent="0.25">
      <c r="B49" s="122"/>
    </row>
    <row r="50" spans="2:2" x14ac:dyDescent="0.25">
      <c r="B50" s="124"/>
    </row>
    <row r="51" spans="2:2" ht="15.75" x14ac:dyDescent="0.25">
      <c r="B51" s="122"/>
    </row>
    <row r="52" spans="2:2" ht="15.75" x14ac:dyDescent="0.25">
      <c r="B52" s="123"/>
    </row>
    <row r="53" spans="2:2" ht="15.75" x14ac:dyDescent="0.25">
      <c r="B53" s="123"/>
    </row>
    <row r="54" spans="2:2" ht="15.75" x14ac:dyDescent="0.25">
      <c r="B54" s="125"/>
    </row>
    <row r="55" spans="2:2" ht="15.75" x14ac:dyDescent="0.25">
      <c r="B55" s="126"/>
    </row>
    <row r="56" spans="2:2" ht="15.75" x14ac:dyDescent="0.25">
      <c r="B56" s="126"/>
    </row>
    <row r="57" spans="2:2" x14ac:dyDescent="0.25">
      <c r="B57" s="127"/>
    </row>
    <row r="58" spans="2:2" ht="15.75" x14ac:dyDescent="0.25">
      <c r="B58" s="122"/>
    </row>
    <row r="59" spans="2:2" x14ac:dyDescent="0.25">
      <c r="B59" s="128"/>
    </row>
    <row r="60" spans="2:2" ht="15.75" x14ac:dyDescent="0.25">
      <c r="B60" s="123"/>
    </row>
    <row r="61" spans="2:2" ht="15.75" x14ac:dyDescent="0.25">
      <c r="B61" s="129"/>
    </row>
    <row r="62" spans="2:2" ht="15.75" x14ac:dyDescent="0.25">
      <c r="B62" s="129"/>
    </row>
    <row r="63" spans="2:2" ht="15.75" x14ac:dyDescent="0.25">
      <c r="B63" s="130"/>
    </row>
    <row r="64" spans="2:2" x14ac:dyDescent="0.25">
      <c r="B64" s="59"/>
    </row>
    <row r="65" spans="2:2" ht="15.75" x14ac:dyDescent="0.25">
      <c r="B65" s="129"/>
    </row>
    <row r="66" spans="2:2" ht="15.75" x14ac:dyDescent="0.25">
      <c r="B66" s="129"/>
    </row>
    <row r="67" spans="2:2" ht="15.75" x14ac:dyDescent="0.25">
      <c r="B67" s="131"/>
    </row>
    <row r="68" spans="2:2" ht="15.75" x14ac:dyDescent="0.25">
      <c r="B68" s="132"/>
    </row>
    <row r="69" spans="2:2" ht="15.75" x14ac:dyDescent="0.25">
      <c r="B69" s="131"/>
    </row>
    <row r="70" spans="2:2" ht="15.75" x14ac:dyDescent="0.25">
      <c r="B70" s="131"/>
    </row>
    <row r="71" spans="2:2" ht="15.75" x14ac:dyDescent="0.25">
      <c r="B71" s="131"/>
    </row>
    <row r="72" spans="2:2" ht="15.75" x14ac:dyDescent="0.25">
      <c r="B72" s="132"/>
    </row>
    <row r="73" spans="2:2" ht="15.75" x14ac:dyDescent="0.25">
      <c r="B73" s="131"/>
    </row>
    <row r="74" spans="2:2" ht="15.75" x14ac:dyDescent="0.25">
      <c r="B74" s="133"/>
    </row>
    <row r="75" spans="2:2" ht="15.75" x14ac:dyDescent="0.25">
      <c r="B75" s="131"/>
    </row>
    <row r="76" spans="2:2" ht="15.75" x14ac:dyDescent="0.25">
      <c r="B76" s="131"/>
    </row>
    <row r="77" spans="2:2" ht="15.75" x14ac:dyDescent="0.25">
      <c r="B77" s="134"/>
    </row>
    <row r="78" spans="2:2" x14ac:dyDescent="0.25">
      <c r="B78" s="135"/>
    </row>
    <row r="79" spans="2:2" ht="15.75" x14ac:dyDescent="0.25">
      <c r="B79" s="129"/>
    </row>
    <row r="80" spans="2:2" ht="15.75" x14ac:dyDescent="0.25">
      <c r="B80" s="129"/>
    </row>
    <row r="81" spans="2:2" ht="15.75" x14ac:dyDescent="0.25">
      <c r="B81" s="129"/>
    </row>
    <row r="82" spans="2:2" x14ac:dyDescent="0.25">
      <c r="B82" s="136"/>
    </row>
    <row r="83" spans="2:2" ht="15.75" x14ac:dyDescent="0.25">
      <c r="B83" s="123"/>
    </row>
    <row r="84" spans="2:2" x14ac:dyDescent="0.25">
      <c r="B84" s="59"/>
    </row>
    <row r="85" spans="2:2" x14ac:dyDescent="0.25">
      <c r="B85" s="136"/>
    </row>
    <row r="86" spans="2:2" ht="15.75" x14ac:dyDescent="0.25">
      <c r="B86" s="129"/>
    </row>
    <row r="87" spans="2:2" x14ac:dyDescent="0.25">
      <c r="B87" s="137"/>
    </row>
    <row r="88" spans="2:2" ht="15.75" x14ac:dyDescent="0.25">
      <c r="B88" s="129"/>
    </row>
    <row r="89" spans="2:2" ht="15.75" x14ac:dyDescent="0.25">
      <c r="B89" s="129"/>
    </row>
    <row r="90" spans="2:2" ht="15.75" x14ac:dyDescent="0.25">
      <c r="B90" s="129"/>
    </row>
    <row r="91" spans="2:2" ht="15.75" x14ac:dyDescent="0.25">
      <c r="B91" s="129"/>
    </row>
    <row r="92" spans="2:2" ht="15.75" x14ac:dyDescent="0.25">
      <c r="B92" s="129"/>
    </row>
    <row r="93" spans="2:2" ht="15.75" x14ac:dyDescent="0.25">
      <c r="B93" s="129"/>
    </row>
    <row r="94" spans="2:2" ht="15.75" x14ac:dyDescent="0.25">
      <c r="B94" s="129"/>
    </row>
    <row r="95" spans="2:2" x14ac:dyDescent="0.25">
      <c r="B95" s="138"/>
    </row>
    <row r="96" spans="2:2" x14ac:dyDescent="0.25">
      <c r="B96" s="98"/>
    </row>
    <row r="97" spans="2:2" ht="15.75" x14ac:dyDescent="0.25">
      <c r="B97" s="129"/>
    </row>
    <row r="98" spans="2:2" ht="15.75" x14ac:dyDescent="0.25">
      <c r="B98" s="123"/>
    </row>
    <row r="99" spans="2:2" ht="15.75" x14ac:dyDescent="0.25">
      <c r="B99" s="139"/>
    </row>
    <row r="100" spans="2:2" ht="15.75" x14ac:dyDescent="0.25">
      <c r="B100" s="123"/>
    </row>
    <row r="101" spans="2:2" ht="15.75" x14ac:dyDescent="0.25">
      <c r="B101" s="129"/>
    </row>
    <row r="102" spans="2:2" ht="15.75" x14ac:dyDescent="0.25">
      <c r="B102" s="140"/>
    </row>
    <row r="103" spans="2:2" ht="15.75" x14ac:dyDescent="0.25">
      <c r="B103" s="141"/>
    </row>
    <row r="104" spans="2:2" ht="15.75" x14ac:dyDescent="0.25">
      <c r="B104" s="141"/>
    </row>
    <row r="105" spans="2:2" ht="15.75" x14ac:dyDescent="0.25">
      <c r="B105" s="141"/>
    </row>
    <row r="106" spans="2:2" ht="15.75" x14ac:dyDescent="0.25">
      <c r="B106" s="141"/>
    </row>
    <row r="107" spans="2:2" ht="15.75" x14ac:dyDescent="0.25">
      <c r="B107" s="140"/>
    </row>
    <row r="108" spans="2:2" ht="15.75" x14ac:dyDescent="0.25">
      <c r="B108" s="141"/>
    </row>
    <row r="109" spans="2:2" ht="15.75" x14ac:dyDescent="0.25">
      <c r="B109" s="141"/>
    </row>
    <row r="110" spans="2:2" ht="15.75" x14ac:dyDescent="0.25">
      <c r="B110" s="141"/>
    </row>
    <row r="111" spans="2:2" ht="15.75" x14ac:dyDescent="0.25">
      <c r="B111" s="141"/>
    </row>
    <row r="112" spans="2:2" ht="15.75" x14ac:dyDescent="0.25">
      <c r="B112" s="140"/>
    </row>
    <row r="113" spans="2:2" ht="15.75" x14ac:dyDescent="0.25">
      <c r="B113" s="141"/>
    </row>
    <row r="114" spans="2:2" ht="15.75" x14ac:dyDescent="0.25">
      <c r="B114" s="142"/>
    </row>
    <row r="115" spans="2:2" ht="15.75" x14ac:dyDescent="0.25">
      <c r="B115" s="142"/>
    </row>
    <row r="116" spans="2:2" ht="15.75" x14ac:dyDescent="0.25">
      <c r="B116" s="141"/>
    </row>
    <row r="117" spans="2:2" ht="15.75" x14ac:dyDescent="0.25">
      <c r="B117" s="140"/>
    </row>
    <row r="118" spans="2:2" ht="15.75" x14ac:dyDescent="0.25">
      <c r="B118" s="140"/>
    </row>
    <row r="119" spans="2:2" ht="15.75" x14ac:dyDescent="0.25">
      <c r="B119" s="141"/>
    </row>
    <row r="120" spans="2:2" ht="15.75" x14ac:dyDescent="0.25">
      <c r="B120" s="129"/>
    </row>
    <row r="121" spans="2:2" ht="15.75" x14ac:dyDescent="0.25">
      <c r="B121" s="123"/>
    </row>
    <row r="122" spans="2:2" ht="15.75" x14ac:dyDescent="0.25">
      <c r="B122" s="129"/>
    </row>
    <row r="123" spans="2:2" ht="15.75" x14ac:dyDescent="0.25">
      <c r="B123" s="123"/>
    </row>
    <row r="124" spans="2:2" ht="15.75" x14ac:dyDescent="0.25">
      <c r="B124" s="129"/>
    </row>
    <row r="125" spans="2:2" ht="15.75" x14ac:dyDescent="0.25">
      <c r="B125" s="129"/>
    </row>
    <row r="126" spans="2:2" ht="15.75" x14ac:dyDescent="0.25">
      <c r="B126" s="123"/>
    </row>
    <row r="127" spans="2:2" ht="15.75" x14ac:dyDescent="0.25">
      <c r="B127" s="123"/>
    </row>
    <row r="128" spans="2:2" ht="15.75" x14ac:dyDescent="0.25">
      <c r="B128" s="140"/>
    </row>
    <row r="129" spans="2:2" ht="15.75" x14ac:dyDescent="0.25">
      <c r="B129" s="140"/>
    </row>
    <row r="130" spans="2:2" ht="15.75" x14ac:dyDescent="0.25">
      <c r="B130" s="123"/>
    </row>
    <row r="131" spans="2:2" ht="15.75" x14ac:dyDescent="0.25">
      <c r="B131" s="140"/>
    </row>
    <row r="132" spans="2:2" ht="15.75" x14ac:dyDescent="0.25">
      <c r="B132" s="140"/>
    </row>
    <row r="133" spans="2:2" ht="15.75" x14ac:dyDescent="0.25">
      <c r="B133" s="129"/>
    </row>
    <row r="134" spans="2:2" ht="15.75" x14ac:dyDescent="0.25">
      <c r="B134" s="123"/>
    </row>
  </sheetData>
  <mergeCells count="9">
    <mergeCell ref="B35:C35"/>
    <mergeCell ref="B36:C36"/>
    <mergeCell ref="B39:C41"/>
    <mergeCell ref="B1:C2"/>
    <mergeCell ref="B3:C3"/>
    <mergeCell ref="B4:C4"/>
    <mergeCell ref="C24:C25"/>
    <mergeCell ref="C26:C27"/>
    <mergeCell ref="B31:C33"/>
  </mergeCells>
  <hyperlinks>
    <hyperlink ref="B36:B37" r:id="rId1" display="http://asunm.unm.edu/documents/2021-2022/documents/standingrules/s22financespringstandingrules.pdf" xr:uid="{D3186D14-5DE7-4F9A-B87F-2C0ADC6CE60F}"/>
    <hyperlink ref="B36" r:id="rId2" xr:uid="{AE44CBE1-1563-4828-9C70-789B8E70DE2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8EA7A-9FCA-428A-AE51-BF12FF32DD79}">
  <sheetPr>
    <tabColor theme="4" tint="0.39997558519241921"/>
  </sheetPr>
  <dimension ref="A1"/>
  <sheetViews>
    <sheetView workbookViewId="0">
      <selection activeCell="I49" sqref="I49"/>
    </sheetView>
  </sheetViews>
  <sheetFormatPr defaultRowHeight="15" x14ac:dyDescent="0.25"/>
  <sheetData/>
  <sheetProtection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F0D5C-73C8-4379-B08D-A20E8337E305}">
  <sheetPr>
    <tabColor theme="4" tint="0.39997558519241921"/>
  </sheetPr>
  <dimension ref="A1"/>
  <sheetViews>
    <sheetView workbookViewId="0">
      <selection activeCell="N8" sqref="N8"/>
    </sheetView>
  </sheetViews>
  <sheetFormatPr defaultRowHeight="15" x14ac:dyDescent="0.25"/>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Appropriation Request</vt:lpstr>
      <vt:lpstr>Standing Rules</vt:lpstr>
      <vt:lpstr>Process Info</vt:lpstr>
      <vt:lpstr>Schedule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 Anderson</dc:creator>
  <cp:lastModifiedBy>Karl Anderson</cp:lastModifiedBy>
  <dcterms:created xsi:type="dcterms:W3CDTF">2026-07-07T22:27:12Z</dcterms:created>
  <dcterms:modified xsi:type="dcterms:W3CDTF">2026-08-27T15:46:06Z</dcterms:modified>
</cp:coreProperties>
</file>